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rchives\دفترچه تلاش\"/>
    </mc:Choice>
  </mc:AlternateContent>
  <xr:revisionPtr revIDLastSave="0" documentId="13_ncr:1_{B010C215-465B-4821-972F-4D1F5336B5EB}" xr6:coauthVersionLast="45" xr6:coauthVersionMax="45" xr10:uidLastSave="{00000000-0000-0000-0000-000000000000}"/>
  <bookViews>
    <workbookView xWindow="-108" yWindow="-108" windowWidth="23256" windowHeight="12576" xr2:uid="{C994CB84-2094-4801-BD87-84481D7BB7EC}"/>
  </bookViews>
  <sheets>
    <sheet name="کارنامه" sheetId="1" r:id="rId1"/>
    <sheet name="اطلاعات دانش آموزان" sheetId="2" r:id="rId2"/>
    <sheet name="چارت" sheetId="3" r:id="rId3"/>
  </sheets>
  <definedNames>
    <definedName name="_xlnm.Print_Area" localSheetId="0">کارنامه!$H$1:$Q$34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" i="2" l="1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G2" i="2"/>
  <c r="L13" i="1" s="1"/>
  <c r="H2" i="2"/>
  <c r="I2" i="2"/>
  <c r="J2" i="2"/>
  <c r="G3" i="2"/>
  <c r="H3" i="2"/>
  <c r="I3" i="2"/>
  <c r="J3" i="2"/>
  <c r="G4" i="2"/>
  <c r="H4" i="2"/>
  <c r="I4" i="2"/>
  <c r="J4" i="2"/>
  <c r="G5" i="2"/>
  <c r="H5" i="2"/>
  <c r="I5" i="2"/>
  <c r="J5" i="2"/>
  <c r="G6" i="2"/>
  <c r="H6" i="2"/>
  <c r="I6" i="2"/>
  <c r="J6" i="2"/>
  <c r="G7" i="2"/>
  <c r="H7" i="2"/>
  <c r="I7" i="2"/>
  <c r="J7" i="2"/>
  <c r="G8" i="2"/>
  <c r="H8" i="2"/>
  <c r="I8" i="2"/>
  <c r="J8" i="2"/>
  <c r="G9" i="2"/>
  <c r="H9" i="2"/>
  <c r="I9" i="2"/>
  <c r="J9" i="2"/>
  <c r="G10" i="2"/>
  <c r="H10" i="2"/>
  <c r="I10" i="2"/>
  <c r="J10" i="2"/>
  <c r="G11" i="2"/>
  <c r="H11" i="2"/>
  <c r="I11" i="2"/>
  <c r="J11" i="2"/>
  <c r="G12" i="2"/>
  <c r="H12" i="2"/>
  <c r="I12" i="2"/>
  <c r="J12" i="2"/>
  <c r="G13" i="2"/>
  <c r="H13" i="2"/>
  <c r="I13" i="2"/>
  <c r="J13" i="2"/>
  <c r="G14" i="2"/>
  <c r="H14" i="2"/>
  <c r="I14" i="2"/>
  <c r="J14" i="2"/>
  <c r="G15" i="2"/>
  <c r="H15" i="2"/>
  <c r="I15" i="2"/>
  <c r="J15" i="2"/>
  <c r="G16" i="2"/>
  <c r="H16" i="2"/>
  <c r="I16" i="2"/>
  <c r="J16" i="2"/>
  <c r="G17" i="2"/>
  <c r="H17" i="2"/>
  <c r="I17" i="2"/>
  <c r="J17" i="2"/>
  <c r="G18" i="2"/>
  <c r="H18" i="2"/>
  <c r="I18" i="2"/>
  <c r="J18" i="2"/>
  <c r="G19" i="2"/>
  <c r="H19" i="2"/>
  <c r="I19" i="2"/>
  <c r="J19" i="2"/>
  <c r="G20" i="2"/>
  <c r="H20" i="2"/>
  <c r="I20" i="2"/>
  <c r="J20" i="2"/>
  <c r="G21" i="2"/>
  <c r="H21" i="2"/>
  <c r="I21" i="2"/>
  <c r="J21" i="2"/>
  <c r="G22" i="2"/>
  <c r="H22" i="2"/>
  <c r="I22" i="2"/>
  <c r="J22" i="2"/>
  <c r="G23" i="2"/>
  <c r="H23" i="2"/>
  <c r="I23" i="2"/>
  <c r="J23" i="2"/>
  <c r="G24" i="2"/>
  <c r="H24" i="2"/>
  <c r="I24" i="2"/>
  <c r="J24" i="2"/>
  <c r="G25" i="2"/>
  <c r="H25" i="2"/>
  <c r="I25" i="2"/>
  <c r="J25" i="2"/>
  <c r="G26" i="2"/>
  <c r="H26" i="2"/>
  <c r="I26" i="2"/>
  <c r="J26" i="2"/>
  <c r="G27" i="2"/>
  <c r="H27" i="2"/>
  <c r="I27" i="2"/>
  <c r="J27" i="2"/>
  <c r="G28" i="2"/>
  <c r="H28" i="2"/>
  <c r="I28" i="2"/>
  <c r="J28" i="2"/>
  <c r="G29" i="2"/>
  <c r="H29" i="2"/>
  <c r="I29" i="2"/>
  <c r="J29" i="2"/>
  <c r="G30" i="2"/>
  <c r="H30" i="2"/>
  <c r="I30" i="2"/>
  <c r="J30" i="2"/>
  <c r="G31" i="2"/>
  <c r="H31" i="2"/>
  <c r="I31" i="2"/>
  <c r="J31" i="2"/>
  <c r="G32" i="2"/>
  <c r="H32" i="2"/>
  <c r="I32" i="2"/>
  <c r="J32" i="2"/>
  <c r="G33" i="2"/>
  <c r="H33" i="2"/>
  <c r="I33" i="2"/>
  <c r="J33" i="2"/>
  <c r="G34" i="2"/>
  <c r="H34" i="2"/>
  <c r="I34" i="2"/>
  <c r="J34" i="2"/>
  <c r="G35" i="2"/>
  <c r="H35" i="2"/>
  <c r="I35" i="2"/>
  <c r="J35" i="2"/>
  <c r="G36" i="2"/>
  <c r="H36" i="2"/>
  <c r="I36" i="2"/>
  <c r="J36" i="2"/>
  <c r="G37" i="2"/>
  <c r="H37" i="2"/>
  <c r="I37" i="2"/>
  <c r="J37" i="2"/>
  <c r="G38" i="2"/>
  <c r="H38" i="2"/>
  <c r="I38" i="2"/>
  <c r="J38" i="2"/>
  <c r="G39" i="2"/>
  <c r="H39" i="2"/>
  <c r="I39" i="2"/>
  <c r="J39" i="2"/>
  <c r="G40" i="2"/>
  <c r="H40" i="2"/>
  <c r="I40" i="2"/>
  <c r="J40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" i="2"/>
  <c r="K13" i="1" s="1"/>
  <c r="L30" i="1"/>
  <c r="L20" i="1"/>
  <c r="L16" i="1"/>
  <c r="K25" i="1"/>
  <c r="M25" i="1" s="1"/>
  <c r="K21" i="1"/>
  <c r="O10" i="1"/>
  <c r="P8" i="1"/>
  <c r="M9" i="1"/>
  <c r="L29" i="1" l="1"/>
  <c r="K28" i="1"/>
  <c r="K22" i="1"/>
  <c r="K18" i="1"/>
  <c r="K27" i="1"/>
  <c r="M27" i="1" s="1"/>
  <c r="L21" i="1"/>
  <c r="M21" i="1" s="1"/>
  <c r="L17" i="1"/>
  <c r="M13" i="1"/>
  <c r="K14" i="1"/>
  <c r="L28" i="1"/>
  <c r="L22" i="1"/>
  <c r="M22" i="1" s="1"/>
  <c r="L18" i="1"/>
  <c r="M18" i="1" s="1"/>
  <c r="K26" i="1"/>
  <c r="M26" i="1" s="1"/>
  <c r="K17" i="1"/>
  <c r="K30" i="1"/>
  <c r="M30" i="1" s="1"/>
  <c r="K24" i="1"/>
  <c r="M24" i="1" s="1"/>
  <c r="K20" i="1"/>
  <c r="M20" i="1" s="1"/>
  <c r="K16" i="1"/>
  <c r="M16" i="1" s="1"/>
  <c r="K15" i="1"/>
  <c r="L23" i="1"/>
  <c r="L19" i="1"/>
  <c r="L15" i="1"/>
  <c r="L14" i="1"/>
  <c r="K29" i="1"/>
  <c r="K23" i="1"/>
  <c r="K19" i="1"/>
  <c r="M28" i="1" l="1"/>
  <c r="M29" i="1"/>
  <c r="M17" i="1"/>
  <c r="M23" i="1"/>
  <c r="M14" i="1"/>
  <c r="M19" i="1"/>
  <c r="M15" i="1"/>
  <c r="AL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M3" i="2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N3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O3" i="2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P3" i="2"/>
  <c r="AP4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Q3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AQ32" i="2"/>
  <c r="AQ33" i="2"/>
  <c r="AQ34" i="2"/>
  <c r="AQ35" i="2"/>
  <c r="AQ36" i="2"/>
  <c r="AQ37" i="2"/>
  <c r="AQ38" i="2"/>
  <c r="AQ39" i="2"/>
  <c r="AQ40" i="2"/>
  <c r="AQ41" i="2"/>
  <c r="AQ42" i="2"/>
  <c r="AR3" i="2"/>
  <c r="AR4" i="2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R39" i="2"/>
  <c r="AR40" i="2"/>
  <c r="AR41" i="2"/>
  <c r="AR42" i="2"/>
  <c r="AS3" i="2"/>
  <c r="AS4" i="2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2" i="2"/>
  <c r="AT3" i="2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U3" i="2"/>
  <c r="AU4" i="2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V3" i="2"/>
  <c r="AV4" i="2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W3" i="2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X3" i="2"/>
  <c r="AX4" i="2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Y3" i="2"/>
  <c r="AY4" i="2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Y25" i="2"/>
  <c r="AY26" i="2"/>
  <c r="AY27" i="2"/>
  <c r="AY28" i="2"/>
  <c r="AY29" i="2"/>
  <c r="AY30" i="2"/>
  <c r="AY31" i="2"/>
  <c r="AY32" i="2"/>
  <c r="AY33" i="2"/>
  <c r="AY34" i="2"/>
  <c r="AY35" i="2"/>
  <c r="AY36" i="2"/>
  <c r="AY37" i="2"/>
  <c r="AY38" i="2"/>
  <c r="AY39" i="2"/>
  <c r="AY40" i="2"/>
  <c r="AY41" i="2"/>
  <c r="AY42" i="2"/>
  <c r="AZ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BA3" i="2"/>
  <c r="BA4" i="2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BA41" i="2"/>
  <c r="BA42" i="2"/>
  <c r="BB3" i="2"/>
  <c r="BB4" i="2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B25" i="2"/>
  <c r="BB26" i="2"/>
  <c r="BB27" i="2"/>
  <c r="BB28" i="2"/>
  <c r="BB29" i="2"/>
  <c r="BB30" i="2"/>
  <c r="BB31" i="2"/>
  <c r="BB32" i="2"/>
  <c r="BB33" i="2"/>
  <c r="BB34" i="2"/>
  <c r="BB35" i="2"/>
  <c r="BB36" i="2"/>
  <c r="BB37" i="2"/>
  <c r="BB38" i="2"/>
  <c r="BB39" i="2"/>
  <c r="BB40" i="2"/>
  <c r="BB41" i="2"/>
  <c r="BB42" i="2"/>
  <c r="BC3" i="2"/>
  <c r="BC4" i="2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C25" i="2"/>
  <c r="BC26" i="2"/>
  <c r="BC27" i="2"/>
  <c r="BC28" i="2"/>
  <c r="BC29" i="2"/>
  <c r="BC30" i="2"/>
  <c r="BC31" i="2"/>
  <c r="BC32" i="2"/>
  <c r="BC33" i="2"/>
  <c r="BC34" i="2"/>
  <c r="BC35" i="2"/>
  <c r="BC36" i="2"/>
  <c r="BC37" i="2"/>
  <c r="BC38" i="2"/>
  <c r="BC39" i="2"/>
  <c r="BC40" i="2"/>
  <c r="BC41" i="2"/>
  <c r="BC42" i="2"/>
  <c r="BC2" i="2"/>
  <c r="BB2" i="2"/>
  <c r="BA2" i="2"/>
  <c r="AZ2" i="2"/>
  <c r="AY2" i="2"/>
  <c r="AX2" i="2"/>
  <c r="AW2" i="2"/>
  <c r="AV2" i="2"/>
  <c r="AU2" i="2"/>
  <c r="AT2" i="2"/>
  <c r="AR2" i="2"/>
  <c r="AQ2" i="2"/>
  <c r="AP2" i="2"/>
  <c r="AO2" i="2"/>
  <c r="AN2" i="2"/>
  <c r="AM2" i="2"/>
  <c r="AL2" i="2"/>
  <c r="J32" i="1" l="1"/>
  <c r="P32" i="1"/>
  <c r="M32" i="1"/>
  <c r="M10" i="1" s="1"/>
  <c r="N16" i="1"/>
  <c r="N25" i="1"/>
  <c r="N17" i="1"/>
  <c r="N18" i="1"/>
  <c r="N27" i="1"/>
  <c r="N19" i="1"/>
  <c r="N28" i="1"/>
  <c r="N21" i="1"/>
  <c r="N29" i="1"/>
  <c r="N22" i="1"/>
  <c r="N30" i="1"/>
  <c r="N26" i="1"/>
  <c r="N23" i="1"/>
  <c r="N20" i="1"/>
  <c r="N24" i="1"/>
  <c r="N14" i="1"/>
  <c r="N15" i="1"/>
  <c r="N13" i="1"/>
</calcChain>
</file>

<file path=xl/sharedStrings.xml><?xml version="1.0" encoding="utf-8"?>
<sst xmlns="http://schemas.openxmlformats.org/spreadsheetml/2006/main" count="213" uniqueCount="134">
  <si>
    <t>نام ونام خانوادگی:</t>
  </si>
  <si>
    <t>نام ونام خانوادگی</t>
  </si>
  <si>
    <t>کد ملی</t>
  </si>
  <si>
    <t>وضعیت دانش آموز</t>
  </si>
  <si>
    <t>شماره پیگیری</t>
  </si>
  <si>
    <t>پایه</t>
  </si>
  <si>
    <t>مستمر</t>
  </si>
  <si>
    <t>پایانی</t>
  </si>
  <si>
    <t>مستمرقرآن</t>
  </si>
  <si>
    <t>پایانی قرآن</t>
  </si>
  <si>
    <t>مستمرمفاهیم قرآن</t>
  </si>
  <si>
    <t>پایانی مفاهیم قرآن</t>
  </si>
  <si>
    <t>مستمرپیام های آسمان</t>
  </si>
  <si>
    <t>پایانی پیام های آسمان</t>
  </si>
  <si>
    <t>مستمر عربی</t>
  </si>
  <si>
    <t>پایانی عربی</t>
  </si>
  <si>
    <t>مستمرمطالعات اجتماعی</t>
  </si>
  <si>
    <t>پایانی مطالعات اجتماعی</t>
  </si>
  <si>
    <t>مستمر فارسی</t>
  </si>
  <si>
    <t>پایانی فارسی</t>
  </si>
  <si>
    <t>مستمر املا فارسی</t>
  </si>
  <si>
    <t>پایانی املا فارسی</t>
  </si>
  <si>
    <t>مستمرنگارش</t>
  </si>
  <si>
    <t>پایانی نگارش</t>
  </si>
  <si>
    <t>مستمرزبان انگلیسی</t>
  </si>
  <si>
    <t>پایانی زبان انگلیسی</t>
  </si>
  <si>
    <t>مستمر ریاضیات</t>
  </si>
  <si>
    <t>پایانی ریاضیات</t>
  </si>
  <si>
    <t>مستمرعلوم تجربی</t>
  </si>
  <si>
    <t>پایانی علوم تجربی</t>
  </si>
  <si>
    <t>مستمرخط</t>
  </si>
  <si>
    <t>مستمر کار وفناوری</t>
  </si>
  <si>
    <t>مستمر کارگاه</t>
  </si>
  <si>
    <t>مستمر تفکروسبک زندگی</t>
  </si>
  <si>
    <t>مستمرتربیت بدنی</t>
  </si>
  <si>
    <t>پایانی تربیت بدنی</t>
  </si>
  <si>
    <t>مستمر رایانه</t>
  </si>
  <si>
    <t>پایانی رایانه</t>
  </si>
  <si>
    <t>مستمر آمادگی دفاعی</t>
  </si>
  <si>
    <t>پایانی آمادگی دفاعی</t>
  </si>
  <si>
    <t>علی اصغر درویش وند</t>
  </si>
  <si>
    <t>قبولی</t>
  </si>
  <si>
    <t>نهم</t>
  </si>
  <si>
    <t>وضعیت دانش آموز:</t>
  </si>
  <si>
    <t>پایه:</t>
  </si>
  <si>
    <t>شماره پیگیری:</t>
  </si>
  <si>
    <t>درس</t>
  </si>
  <si>
    <t>میانگین</t>
  </si>
  <si>
    <t>بالاترین نمره</t>
  </si>
  <si>
    <t>قرائت قرآن</t>
  </si>
  <si>
    <t>مفاهیم قرآن</t>
  </si>
  <si>
    <t>پیام های آسمان</t>
  </si>
  <si>
    <t>عربی</t>
  </si>
  <si>
    <t>مطالعات اجتماعی</t>
  </si>
  <si>
    <t>املا فارسی</t>
  </si>
  <si>
    <t>آیین نگارش وانشا فارسی</t>
  </si>
  <si>
    <t>زبان انگلیسی</t>
  </si>
  <si>
    <t>ریاضیات</t>
  </si>
  <si>
    <t>علوم تجربی</t>
  </si>
  <si>
    <t>خط</t>
  </si>
  <si>
    <t>کاروفناوری</t>
  </si>
  <si>
    <t>کارگاه</t>
  </si>
  <si>
    <t>تفکروسبک زندگی</t>
  </si>
  <si>
    <t>تربیت بدنی</t>
  </si>
  <si>
    <t>رایانه</t>
  </si>
  <si>
    <t>آمادگی دفاعی</t>
  </si>
  <si>
    <t>معدل:</t>
  </si>
  <si>
    <t>علی محمدی پناه</t>
  </si>
  <si>
    <t>تجدید</t>
  </si>
  <si>
    <t>میانگین قرائت قرآن</t>
  </si>
  <si>
    <t>میانگین مفاهیم قرآن</t>
  </si>
  <si>
    <t>میانگین پیام های آسمان</t>
  </si>
  <si>
    <t>میانگین عربی</t>
  </si>
  <si>
    <t>میانگین مطالعات اجتماعی</t>
  </si>
  <si>
    <t>میانگین قرائت ودستور فارسی</t>
  </si>
  <si>
    <t>میانگین املا فارسی</t>
  </si>
  <si>
    <t>میانگین آیین نگارش وانشا فارسی</t>
  </si>
  <si>
    <t>میانگین زبان انگلیسی</t>
  </si>
  <si>
    <t>میانگین ریاضیات</t>
  </si>
  <si>
    <t>میانگین علوم تجربی</t>
  </si>
  <si>
    <t>میانگین خط</t>
  </si>
  <si>
    <t>میانگین کاروفناوری</t>
  </si>
  <si>
    <t>میانگین کارگاه</t>
  </si>
  <si>
    <t>میانگین تفکر وسبک زندگی</t>
  </si>
  <si>
    <t>میانگین تربیت بدنی</t>
  </si>
  <si>
    <t>میانگین رایانه</t>
  </si>
  <si>
    <t>میانگین آمادگی دفاعی</t>
  </si>
  <si>
    <t>علی کریمی</t>
  </si>
  <si>
    <t>محمد هادی نادی</t>
  </si>
  <si>
    <t>محمد حسین همت یار</t>
  </si>
  <si>
    <t>پوریا نیک نژادی</t>
  </si>
  <si>
    <t>ایلیا نیکورفتار</t>
  </si>
  <si>
    <t>محمد مهدی ملکان</t>
  </si>
  <si>
    <t>امیر مهدی میرعشق الله</t>
  </si>
  <si>
    <t>سینا منفرد اصل</t>
  </si>
  <si>
    <t>طاها محمدی مقدم</t>
  </si>
  <si>
    <t>محمد مهدی مخلص الائمه</t>
  </si>
  <si>
    <t>محمد مهدی معیری</t>
  </si>
  <si>
    <t>امین کوزه کنانی</t>
  </si>
  <si>
    <t>سید علی کمال</t>
  </si>
  <si>
    <t>امیر مهدی محمد پور</t>
  </si>
  <si>
    <t>سید حسن قاسمی</t>
  </si>
  <si>
    <t>مهدی کلانتری</t>
  </si>
  <si>
    <t>مهدیار عنابی</t>
  </si>
  <si>
    <t>امیر مهدی عباسی</t>
  </si>
  <si>
    <t>محمد حسین قنبری</t>
  </si>
  <si>
    <t>محمد صدرا ظفر قاسم پور</t>
  </si>
  <si>
    <t>حسین ضیا آذری</t>
  </si>
  <si>
    <t xml:space="preserve">مهدی عامری گلستان </t>
  </si>
  <si>
    <t>محمد عرفان زارع شجنه</t>
  </si>
  <si>
    <t>محمد علی رضاخواه</t>
  </si>
  <si>
    <t>مهدی حسینمردی</t>
  </si>
  <si>
    <t>سید محمد خلیفه واقفی</t>
  </si>
  <si>
    <t>محمد حسین حقوردی</t>
  </si>
  <si>
    <t>محمد صادق حدیدی</t>
  </si>
  <si>
    <t>آرش حسینمری</t>
  </si>
  <si>
    <t>محمد مهدی چراغعلی</t>
  </si>
  <si>
    <t>محمد حامد امین ذبیحی</t>
  </si>
  <si>
    <t>محمد عرفان پویاگهر</t>
  </si>
  <si>
    <t>سید ایلیا افضلی موسوی</t>
  </si>
  <si>
    <t>حسن افظلان</t>
  </si>
  <si>
    <t>محمد مهدی اصفهانیان</t>
  </si>
  <si>
    <t>محمد یاسین احمدی نژاد</t>
  </si>
  <si>
    <t>علی آقابابا</t>
  </si>
  <si>
    <t>/////</t>
  </si>
  <si>
    <t>کارنامه ترم اول متوسطه دوره اول میزان</t>
  </si>
  <si>
    <t>سال تحصیلی 98-99</t>
  </si>
  <si>
    <t>کد ملی:</t>
  </si>
  <si>
    <t>قرائت و دستور فارسی</t>
  </si>
  <si>
    <t>توضیحات</t>
  </si>
  <si>
    <t>بیشترین معدل:</t>
  </si>
  <si>
    <t>کمترین معدل:</t>
  </si>
  <si>
    <t>تنها کافیه اسم هر کدام از دانش آموزان پایه نهم را در قسمت نام ونام خانوادگی درج کنید!!!!</t>
  </si>
  <si>
    <t>نمرات او برای شما آشکار می شود!!!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</si>
</sst>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11"/>
      <color rgb="FF006100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11"/>
      <color rgb="FF9C5700"/>
      <name val="Arial"/>
      <family val="2"/>
      <charset val="178"/>
      <scheme val="minor"/>
    </font>
    <font>
      <sz val="11"/>
      <color rgb="FF006100"/>
      <name val="B Zar"/>
      <charset val="178"/>
    </font>
    <font>
      <b/>
      <sz val="11"/>
      <color rgb="FF006100"/>
      <name val="B Nazanin"/>
      <charset val="178"/>
    </font>
    <font>
      <b/>
      <sz val="9"/>
      <color theme="1"/>
      <name val="B Nazanin"/>
      <charset val="178"/>
    </font>
    <font>
      <b/>
      <sz val="12"/>
      <color theme="1"/>
      <name val="B Zar"/>
      <charset val="178"/>
    </font>
    <font>
      <b/>
      <sz val="10"/>
      <name val="B Nazanin"/>
      <charset val="178"/>
    </font>
    <font>
      <sz val="11"/>
      <name val="B Koodak"/>
      <charset val="178"/>
    </font>
    <font>
      <sz val="11"/>
      <color theme="0"/>
      <name val="B Koodak"/>
      <charset val="178"/>
    </font>
    <font>
      <b/>
      <sz val="11"/>
      <color rgb="FFFF0000"/>
      <name val="B Nazanin"/>
      <charset val="178"/>
    </font>
    <font>
      <b/>
      <sz val="14"/>
      <color rgb="FFFF0000"/>
      <name val="B Nazanin"/>
      <charset val="178"/>
    </font>
    <font>
      <sz val="10"/>
      <color theme="0"/>
      <name val="B Koodak"/>
      <charset val="178"/>
    </font>
    <font>
      <sz val="14"/>
      <color theme="1"/>
      <name val="B Koodak"/>
      <charset val="178"/>
    </font>
    <font>
      <sz val="14"/>
      <color theme="1"/>
      <name val="Arial"/>
      <family val="2"/>
      <charset val="178"/>
      <scheme val="minor"/>
    </font>
    <font>
      <b/>
      <sz val="20"/>
      <color rgb="FFFF0000"/>
      <name val="B Badr"/>
      <charset val="178"/>
    </font>
  </fonts>
  <fills count="1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5024"/>
      </left>
      <right/>
      <top style="medium">
        <color rgb="FF005024"/>
      </top>
      <bottom/>
      <diagonal/>
    </border>
    <border>
      <left/>
      <right/>
      <top style="medium">
        <color rgb="FF005024"/>
      </top>
      <bottom/>
      <diagonal/>
    </border>
    <border>
      <left/>
      <right style="medium">
        <color rgb="FF005024"/>
      </right>
      <top style="medium">
        <color rgb="FF005024"/>
      </top>
      <bottom/>
      <diagonal/>
    </border>
    <border>
      <left style="medium">
        <color rgb="FF005024"/>
      </left>
      <right/>
      <top/>
      <bottom style="medium">
        <color rgb="FF005024"/>
      </bottom>
      <diagonal/>
    </border>
    <border>
      <left/>
      <right/>
      <top/>
      <bottom style="medium">
        <color rgb="FF005024"/>
      </bottom>
      <diagonal/>
    </border>
    <border>
      <left/>
      <right style="medium">
        <color rgb="FF005024"/>
      </right>
      <top/>
      <bottom style="medium">
        <color rgb="FF005024"/>
      </bottom>
      <diagonal/>
    </border>
    <border>
      <left style="medium">
        <color rgb="FF005024"/>
      </left>
      <right/>
      <top/>
      <bottom/>
      <diagonal/>
    </border>
    <border>
      <left/>
      <right style="medium">
        <color rgb="FF005024"/>
      </right>
      <top/>
      <bottom/>
      <diagonal/>
    </border>
    <border>
      <left style="medium">
        <color rgb="FF005024"/>
      </left>
      <right/>
      <top style="medium">
        <color rgb="FF005024"/>
      </top>
      <bottom style="medium">
        <color rgb="FF005024"/>
      </bottom>
      <diagonal/>
    </border>
    <border>
      <left/>
      <right style="medium">
        <color rgb="FF005024"/>
      </right>
      <top style="medium">
        <color rgb="FF005024"/>
      </top>
      <bottom style="medium">
        <color rgb="FF005024"/>
      </bottom>
      <diagonal/>
    </border>
    <border>
      <left/>
      <right/>
      <top style="medium">
        <color rgb="FF005024"/>
      </top>
      <bottom style="medium">
        <color rgb="FF00502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4" fillId="8" borderId="0" applyNumberFormat="0" applyBorder="0" applyAlignment="0" applyProtection="0"/>
    <xf numFmtId="0" fontId="5" fillId="9" borderId="0" applyNumberFormat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Alignment="1"/>
    <xf numFmtId="0" fontId="5" fillId="3" borderId="0" xfId="3" applyFill="1" applyBorder="1"/>
    <xf numFmtId="0" fontId="4" fillId="3" borderId="0" xfId="2" applyFill="1" applyBorder="1"/>
    <xf numFmtId="0" fontId="5" fillId="3" borderId="9" xfId="3" applyFill="1" applyBorder="1"/>
    <xf numFmtId="0" fontId="4" fillId="3" borderId="14" xfId="2" applyFill="1" applyBorder="1"/>
    <xf numFmtId="0" fontId="4" fillId="3" borderId="15" xfId="2" applyFill="1" applyBorder="1"/>
    <xf numFmtId="0" fontId="4" fillId="3" borderId="11" xfId="2" applyFill="1" applyBorder="1"/>
    <xf numFmtId="0" fontId="4" fillId="3" borderId="12" xfId="2" applyFill="1" applyBorder="1"/>
    <xf numFmtId="0" fontId="4" fillId="3" borderId="13" xfId="2" applyFill="1" applyBorder="1"/>
    <xf numFmtId="0" fontId="4" fillId="3" borderId="8" xfId="2" applyFill="1" applyBorder="1"/>
    <xf numFmtId="0" fontId="4" fillId="3" borderId="9" xfId="2" applyFill="1" applyBorder="1"/>
    <xf numFmtId="0" fontId="4" fillId="3" borderId="10" xfId="2" applyFill="1" applyBorder="1"/>
    <xf numFmtId="0" fontId="4" fillId="6" borderId="16" xfId="2" applyFill="1" applyBorder="1"/>
    <xf numFmtId="0" fontId="4" fillId="6" borderId="18" xfId="2" applyFill="1" applyBorder="1"/>
    <xf numFmtId="0" fontId="4" fillId="6" borderId="17" xfId="2" applyFill="1" applyBorder="1"/>
    <xf numFmtId="0" fontId="5" fillId="6" borderId="8" xfId="3" applyFill="1" applyBorder="1"/>
    <xf numFmtId="0" fontId="5" fillId="6" borderId="14" xfId="3" applyFill="1" applyBorder="1"/>
    <xf numFmtId="0" fontId="5" fillId="6" borderId="10" xfId="3" applyFill="1" applyBorder="1"/>
    <xf numFmtId="0" fontId="5" fillId="6" borderId="15" xfId="3" applyFill="1" applyBorder="1"/>
    <xf numFmtId="0" fontId="4" fillId="6" borderId="11" xfId="2" applyFill="1" applyBorder="1"/>
    <xf numFmtId="0" fontId="4" fillId="6" borderId="13" xfId="2" applyFill="1" applyBorder="1"/>
    <xf numFmtId="0" fontId="3" fillId="3" borderId="0" xfId="2" applyFont="1" applyFill="1" applyBorder="1" applyAlignment="1">
      <alignment horizontal="right" vertical="center" wrapText="1"/>
    </xf>
    <xf numFmtId="0" fontId="3" fillId="3" borderId="0" xfId="2" applyFont="1" applyFill="1" applyBorder="1" applyAlignment="1">
      <alignment horizontal="right"/>
    </xf>
    <xf numFmtId="0" fontId="3" fillId="3" borderId="15" xfId="2" applyFont="1" applyFill="1" applyBorder="1" applyAlignment="1">
      <alignment horizontal="right"/>
    </xf>
    <xf numFmtId="0" fontId="12" fillId="12" borderId="19" xfId="2" applyFont="1" applyFill="1" applyBorder="1" applyAlignment="1">
      <alignment horizontal="center" vertical="center"/>
    </xf>
    <xf numFmtId="0" fontId="12" fillId="5" borderId="19" xfId="2" applyFont="1" applyFill="1" applyBorder="1" applyAlignment="1">
      <alignment horizontal="center" vertical="center"/>
    </xf>
    <xf numFmtId="0" fontId="12" fillId="4" borderId="19" xfId="2" applyFont="1" applyFill="1" applyBorder="1" applyAlignment="1">
      <alignment horizontal="center" vertical="center"/>
    </xf>
    <xf numFmtId="0" fontId="3" fillId="13" borderId="16" xfId="2" applyFont="1" applyFill="1" applyBorder="1" applyAlignment="1">
      <alignment horizontal="right"/>
    </xf>
    <xf numFmtId="0" fontId="3" fillId="13" borderId="18" xfId="2" applyFont="1" applyFill="1" applyBorder="1" applyAlignment="1">
      <alignment horizontal="right"/>
    </xf>
    <xf numFmtId="0" fontId="3" fillId="13" borderId="18" xfId="2" applyFont="1" applyFill="1" applyBorder="1" applyAlignment="1"/>
    <xf numFmtId="0" fontId="11" fillId="13" borderId="22" xfId="2" applyFont="1" applyFill="1" applyBorder="1" applyAlignment="1">
      <alignment horizontal="right" vertical="center" wrapText="1"/>
    </xf>
    <xf numFmtId="0" fontId="6" fillId="13" borderId="16" xfId="2" applyFont="1" applyFill="1" applyBorder="1" applyAlignment="1">
      <alignment horizontal="right"/>
    </xf>
    <xf numFmtId="0" fontId="14" fillId="3" borderId="0" xfId="2" applyFont="1" applyFill="1" applyBorder="1"/>
    <xf numFmtId="0" fontId="15" fillId="14" borderId="22" xfId="2" applyFont="1" applyFill="1" applyBorder="1"/>
    <xf numFmtId="0" fontId="3" fillId="12" borderId="1" xfId="1" applyFont="1" applyFill="1" applyAlignment="1">
      <alignment horizontal="center"/>
    </xf>
    <xf numFmtId="0" fontId="3" fillId="5" borderId="1" xfId="1" applyFont="1" applyFill="1" applyAlignment="1">
      <alignment horizontal="center"/>
    </xf>
    <xf numFmtId="0" fontId="3" fillId="4" borderId="1" xfId="1" applyFont="1" applyFill="1" applyAlignment="1">
      <alignment horizontal="center"/>
    </xf>
    <xf numFmtId="0" fontId="3" fillId="12" borderId="19" xfId="2" applyFont="1" applyFill="1" applyBorder="1" applyAlignment="1">
      <alignment horizontal="center" vertical="center"/>
    </xf>
    <xf numFmtId="0" fontId="10" fillId="3" borderId="15" xfId="2" applyFont="1" applyFill="1" applyBorder="1" applyAlignment="1">
      <alignment horizontal="right"/>
    </xf>
    <xf numFmtId="0" fontId="17" fillId="13" borderId="17" xfId="2" applyFont="1" applyFill="1" applyBorder="1" applyAlignment="1">
      <alignment horizontal="right"/>
    </xf>
    <xf numFmtId="0" fontId="15" fillId="14" borderId="24" xfId="2" applyFont="1" applyFill="1" applyBorder="1" applyAlignment="1">
      <alignment horizontal="center"/>
    </xf>
    <xf numFmtId="0" fontId="15" fillId="14" borderId="24" xfId="2" applyFont="1" applyFill="1" applyBorder="1"/>
    <xf numFmtId="0" fontId="18" fillId="14" borderId="22" xfId="2" applyFont="1" applyFill="1" applyBorder="1"/>
    <xf numFmtId="0" fontId="0" fillId="0" borderId="0" xfId="0" quotePrefix="1"/>
    <xf numFmtId="0" fontId="21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9" fillId="3" borderId="20" xfId="2" applyFont="1" applyFill="1" applyBorder="1" applyAlignment="1">
      <alignment horizontal="center" vertical="center"/>
    </xf>
    <xf numFmtId="0" fontId="9" fillId="3" borderId="21" xfId="2" applyFont="1" applyFill="1" applyBorder="1" applyAlignment="1">
      <alignment horizontal="center" vertical="center"/>
    </xf>
    <xf numFmtId="0" fontId="16" fillId="13" borderId="23" xfId="0" applyFont="1" applyFill="1" applyBorder="1" applyAlignment="1">
      <alignment horizontal="center"/>
    </xf>
    <xf numFmtId="0" fontId="16" fillId="13" borderId="24" xfId="0" applyFont="1" applyFill="1" applyBorder="1" applyAlignment="1">
      <alignment horizontal="center"/>
    </xf>
    <xf numFmtId="0" fontId="12" fillId="3" borderId="19" xfId="2" applyFont="1" applyFill="1" applyBorder="1" applyAlignment="1">
      <alignment horizontal="center" vertical="center"/>
    </xf>
    <xf numFmtId="0" fontId="13" fillId="11" borderId="19" xfId="2" applyFont="1" applyFill="1" applyBorder="1" applyAlignment="1">
      <alignment horizontal="center" vertical="center"/>
    </xf>
    <xf numFmtId="0" fontId="12" fillId="11" borderId="19" xfId="2" applyFont="1" applyFill="1" applyBorder="1" applyAlignment="1">
      <alignment horizontal="center" vertical="center"/>
    </xf>
    <xf numFmtId="0" fontId="3" fillId="13" borderId="16" xfId="2" applyFont="1" applyFill="1" applyBorder="1" applyAlignment="1">
      <alignment horizontal="right"/>
    </xf>
    <xf numFmtId="0" fontId="3" fillId="13" borderId="18" xfId="2" applyFont="1" applyFill="1" applyBorder="1" applyAlignment="1">
      <alignment horizontal="right"/>
    </xf>
    <xf numFmtId="0" fontId="16" fillId="13" borderId="18" xfId="2" applyFont="1" applyFill="1" applyBorder="1" applyAlignment="1">
      <alignment horizontal="right"/>
    </xf>
    <xf numFmtId="0" fontId="16" fillId="13" borderId="17" xfId="2" applyFont="1" applyFill="1" applyBorder="1" applyAlignment="1">
      <alignment horizontal="right"/>
    </xf>
    <xf numFmtId="0" fontId="16" fillId="13" borderId="10" xfId="2" applyFont="1" applyFill="1" applyBorder="1" applyAlignment="1">
      <alignment horizontal="right"/>
    </xf>
    <xf numFmtId="0" fontId="7" fillId="10" borderId="9" xfId="1" applyFont="1" applyFill="1" applyBorder="1" applyAlignment="1">
      <alignment horizontal="center" vertical="center"/>
    </xf>
    <xf numFmtId="0" fontId="1" fillId="10" borderId="9" xfId="1" applyFill="1" applyBorder="1" applyAlignment="1">
      <alignment horizontal="center" vertical="center"/>
    </xf>
    <xf numFmtId="0" fontId="1" fillId="10" borderId="12" xfId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8" fillId="3" borderId="0" xfId="3" applyFont="1" applyFill="1" applyBorder="1" applyAlignment="1">
      <alignment horizontal="center" vertical="center"/>
    </xf>
  </cellXfs>
  <cellStyles count="4">
    <cellStyle name="Calculation" xfId="1" builtinId="22"/>
    <cellStyle name="Good" xfId="2" builtinId="26"/>
    <cellStyle name="Neutral" xfId="3" builtinId="28"/>
    <cellStyle name="Normal" xfId="0" builtinId="0"/>
  </cellStyles>
  <dxfs count="0"/>
  <tableStyles count="0" defaultTableStyle="TableStyleMedium2" defaultPivotStyle="PivotStyleLight16"/>
  <colors>
    <mruColors>
      <color rgb="FFE4F600"/>
      <color rgb="FF005024"/>
      <color rgb="FF66FF66"/>
      <color rgb="FF009900"/>
      <color rgb="FF3399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dobe Arabic" panose="02040503050201020203" pitchFamily="18" charset="-78"/>
                <a:ea typeface="+mn-ea"/>
                <a:cs typeface="Adobe Arabic" panose="02040503050201020203" pitchFamily="18" charset="-78"/>
              </a:defRPr>
            </a:pPr>
            <a:r>
              <a:rPr lang="fa-IR"/>
              <a:t>علی اصغر درویشوند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dobe Arabic" panose="02040503050201020203" pitchFamily="18" charset="-78"/>
              <a:ea typeface="+mn-ea"/>
              <a:cs typeface="Adobe Arabic" panose="02040503050201020203" pitchFamily="18" charset="-78"/>
            </a:defRPr>
          </a:pPr>
          <a:endParaRPr lang="fa-IR"/>
        </a:p>
      </c:txPr>
    </c:title>
    <c:autoTitleDeleted val="0"/>
    <c:view3D>
      <c:rotX val="5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859-4672-A52B-C9E3C4CA32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859-4672-A52B-C9E3C4CA32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859-4672-A52B-C9E3C4CA32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4859-4672-A52B-C9E3C4CA32E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4859-4672-A52B-C9E3C4CA32E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4859-4672-A52B-C9E3C4CA32E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4859-4672-A52B-C9E3C4CA32E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4859-4672-A52B-C9E3C4CA32E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4859-4672-A52B-C9E3C4CA32E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4859-4672-A52B-C9E3C4CA32E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4859-4672-A52B-C9E3C4CA32E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4859-4672-A52B-C9E3C4CA32E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4859-4672-A52B-C9E3C4CA32E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4859-4672-A52B-C9E3C4CA32E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4859-4672-A52B-C9E3C4CA32E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4859-4672-A52B-C9E3C4CA32E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4859-4672-A52B-C9E3C4CA32E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4859-4672-A52B-C9E3C4CA32E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Adobe Arabic" panose="02040503050201020203" pitchFamily="18" charset="-78"/>
                    <a:ea typeface="+mn-ea"/>
                    <a:cs typeface="Adobe Arabic" panose="02040503050201020203" pitchFamily="18" charset="-78"/>
                  </a:defRPr>
                </a:pPr>
                <a:endParaRPr lang="fa-I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کارنامه!$A$11:$A$28</c:f>
              <c:numCache>
                <c:formatCode>General</c:formatCode>
                <c:ptCount val="18"/>
              </c:numCache>
            </c:numRef>
          </c:cat>
          <c:val>
            <c:numRef>
              <c:f>کارنامه!$N$13:$N$30</c:f>
              <c:numCache>
                <c:formatCode>General</c:formatCode>
                <c:ptCount val="18"/>
                <c:pt idx="0">
                  <c:v>18.5</c:v>
                </c:pt>
                <c:pt idx="1">
                  <c:v>19.5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19.5</c:v>
                </c:pt>
                <c:pt idx="8">
                  <c:v>20</c:v>
                </c:pt>
                <c:pt idx="9">
                  <c:v>19.5</c:v>
                </c:pt>
                <c:pt idx="10">
                  <c:v>19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4859-4672-A52B-C9E3C4CA32E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dobe Arabic" panose="02040503050201020203" pitchFamily="18" charset="-78"/>
              <a:ea typeface="+mn-ea"/>
              <a:cs typeface="Adobe Arabic" panose="02040503050201020203" pitchFamily="18" charset="-78"/>
            </a:defRPr>
          </a:pPr>
          <a:endParaRPr lang="fa-I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Adobe Arabic" panose="02040503050201020203" pitchFamily="18" charset="-78"/>
          <a:cs typeface="Adobe Arabic" panose="02040503050201020203" pitchFamily="18" charset="-78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dobe Arabic" panose="02040503050201020203" pitchFamily="18" charset="-78"/>
                <a:ea typeface="+mn-ea"/>
                <a:cs typeface="Adobe Arabic" panose="02040503050201020203" pitchFamily="18" charset="-78"/>
              </a:defRPr>
            </a:pPr>
            <a:r>
              <a:rPr lang="fa-IR"/>
              <a:t>علی اصغر درویش وند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dobe Arabic" panose="02040503050201020203" pitchFamily="18" charset="-78"/>
              <a:ea typeface="+mn-ea"/>
              <a:cs typeface="Adobe Arabic" panose="02040503050201020203" pitchFamily="18" charset="-78"/>
            </a:defRPr>
          </a:pPr>
          <a:endParaRPr lang="fa-I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کارنامه!$A$11:$A$28</c:f>
              <c:numCache>
                <c:formatCode>General</c:formatCode>
                <c:ptCount val="18"/>
              </c:numCache>
            </c:numRef>
          </c:cat>
          <c:val>
            <c:numRef>
              <c:f>کارنامه!$M$13:$M$30</c:f>
              <c:numCache>
                <c:formatCode>General</c:formatCode>
                <c:ptCount val="18"/>
                <c:pt idx="0">
                  <c:v>19</c:v>
                </c:pt>
                <c:pt idx="1">
                  <c:v>19</c:v>
                </c:pt>
                <c:pt idx="2">
                  <c:v>16</c:v>
                </c:pt>
                <c:pt idx="3">
                  <c:v>17</c:v>
                </c:pt>
                <c:pt idx="4">
                  <c:v>15</c:v>
                </c:pt>
                <c:pt idx="5">
                  <c:v>17</c:v>
                </c:pt>
                <c:pt idx="6">
                  <c:v>20</c:v>
                </c:pt>
                <c:pt idx="7">
                  <c:v>18</c:v>
                </c:pt>
                <c:pt idx="8">
                  <c:v>18</c:v>
                </c:pt>
                <c:pt idx="9">
                  <c:v>19</c:v>
                </c:pt>
                <c:pt idx="10">
                  <c:v>17</c:v>
                </c:pt>
                <c:pt idx="11">
                  <c:v>18</c:v>
                </c:pt>
                <c:pt idx="12">
                  <c:v>20</c:v>
                </c:pt>
                <c:pt idx="13">
                  <c:v>20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0-404A-9BCF-6F18C360C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9998080"/>
        <c:axId val="488523136"/>
        <c:axId val="0"/>
      </c:bar3DChart>
      <c:catAx>
        <c:axId val="12899980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dobe Arabic" panose="02040503050201020203" pitchFamily="18" charset="-78"/>
                <a:ea typeface="+mn-ea"/>
                <a:cs typeface="Adobe Arabic" panose="02040503050201020203" pitchFamily="18" charset="-78"/>
              </a:defRPr>
            </a:pPr>
            <a:endParaRPr lang="fa-IR"/>
          </a:p>
        </c:txPr>
        <c:crossAx val="488523136"/>
        <c:crosses val="autoZero"/>
        <c:auto val="1"/>
        <c:lblAlgn val="ctr"/>
        <c:lblOffset val="100"/>
        <c:noMultiLvlLbl val="0"/>
      </c:catAx>
      <c:valAx>
        <c:axId val="4885231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dobe Arabic" panose="02040503050201020203" pitchFamily="18" charset="-78"/>
                <a:ea typeface="+mn-ea"/>
                <a:cs typeface="Adobe Arabic" panose="02040503050201020203" pitchFamily="18" charset="-78"/>
              </a:defRPr>
            </a:pPr>
            <a:endParaRPr lang="fa-IR"/>
          </a:p>
        </c:txPr>
        <c:crossAx val="128999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dobe Arabic" panose="02040503050201020203" pitchFamily="18" charset="-78"/>
          <a:cs typeface="Adobe Arabic" panose="02040503050201020203" pitchFamily="18" charset="-78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162338</xdr:colOff>
      <xdr:row>0</xdr:row>
      <xdr:rowOff>149087</xdr:rowOff>
    </xdr:from>
    <xdr:to>
      <xdr:col>17</xdr:col>
      <xdr:colOff>329976</xdr:colOff>
      <xdr:row>4</xdr:row>
      <xdr:rowOff>74545</xdr:rowOff>
    </xdr:to>
    <xdr:pic>
      <xdr:nvPicPr>
        <xdr:cNvPr id="5" name="Picture 4" descr="نتیجه تصویری برای لوگوی آموزش وپرورش">
          <a:extLst>
            <a:ext uri="{FF2B5EF4-FFF2-40B4-BE49-F238E27FC236}">
              <a16:creationId xmlns:a16="http://schemas.microsoft.com/office/drawing/2014/main" id="{2E30305A-5630-4AD1-8495-A82128946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07" b="27951"/>
        <a:stretch/>
      </xdr:blipFill>
      <xdr:spPr bwMode="auto">
        <a:xfrm>
          <a:off x="10980148002" y="149087"/>
          <a:ext cx="2180312" cy="1085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654326</xdr:colOff>
      <xdr:row>6</xdr:row>
      <xdr:rowOff>46935</xdr:rowOff>
    </xdr:from>
    <xdr:to>
      <xdr:col>9</xdr:col>
      <xdr:colOff>225701</xdr:colOff>
      <xdr:row>10</xdr:row>
      <xdr:rowOff>82827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B780F95-3E87-4A7B-8573-CAD985B2C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5577994" y="1786283"/>
          <a:ext cx="896593" cy="119545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317780</xdr:colOff>
      <xdr:row>0</xdr:row>
      <xdr:rowOff>107673</xdr:rowOff>
    </xdr:from>
    <xdr:to>
      <xdr:col>8</xdr:col>
      <xdr:colOff>282681</xdr:colOff>
      <xdr:row>2</xdr:row>
      <xdr:rowOff>253031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977FDEF-9212-486D-9DFB-9F7A0A424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biLevel thresh="75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278" b="63056" l="26667" r="71667">
                      <a14:foregroundMark x1="52222" y1="5278" x2="52222" y2="5278"/>
                      <a14:foregroundMark x1="28611" y1="26111" x2="28611" y2="26111"/>
                      <a14:foregroundMark x1="27222" y1="40000" x2="27222" y2="40000"/>
                      <a14:foregroundMark x1="39722" y1="58889" x2="39722" y2="58889"/>
                      <a14:foregroundMark x1="61944" y1="59444" x2="61944" y2="59444"/>
                      <a14:foregroundMark x1="71944" y1="45278" x2="71944" y2="45278"/>
                      <a14:foregroundMark x1="53056" y1="63056" x2="53056" y2="63056"/>
                      <a14:foregroundMark x1="51667" y1="52778" x2="51667" y2="52778"/>
                      <a14:backgroundMark x1="28056" y1="25278" x2="28056" y2="25278"/>
                      <a14:backgroundMark x1="28333" y1="25833" x2="28333" y2="25833"/>
                    </a14:backgroundRemoval>
                  </a14:imgEffect>
                  <a14:imgEffect>
                    <a14:brightnessContrast brigh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450" t="-374" r="24206" b="35673"/>
        <a:stretch/>
      </xdr:blipFill>
      <xdr:spPr>
        <a:xfrm>
          <a:off x="10986225036" y="107673"/>
          <a:ext cx="627510" cy="725141"/>
        </a:xfrm>
        <a:prstGeom prst="rect">
          <a:avLst/>
        </a:prstGeom>
      </xdr:spPr>
    </xdr:pic>
    <xdr:clientData/>
  </xdr:twoCellAnchor>
  <xdr:twoCellAnchor>
    <xdr:from>
      <xdr:col>6</xdr:col>
      <xdr:colOff>662608</xdr:colOff>
      <xdr:row>2</xdr:row>
      <xdr:rowOff>248477</xdr:rowOff>
    </xdr:from>
    <xdr:to>
      <xdr:col>8</xdr:col>
      <xdr:colOff>637759</xdr:colOff>
      <xdr:row>6</xdr:row>
      <xdr:rowOff>107673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CDEDEB8-47BD-41DE-A963-87F6125211D3}"/>
            </a:ext>
          </a:extLst>
        </xdr:cNvPr>
        <xdr:cNvSpPr txBox="1"/>
      </xdr:nvSpPr>
      <xdr:spPr>
        <a:xfrm>
          <a:off x="10985869958" y="828260"/>
          <a:ext cx="1300369" cy="10187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fa-IR" sz="900" b="0">
              <a:latin typeface="Shekasteh_Beta" panose="02000503000000020003" pitchFamily="2" charset="-78"/>
              <a:cs typeface="Shekasteh_Beta" panose="02000503000000020003" pitchFamily="2" charset="-78"/>
            </a:rPr>
            <a:t>موسسه فرهنگی آموزشی</a:t>
          </a:r>
          <a:r>
            <a:rPr lang="fa-IR" sz="900" b="0" baseline="0">
              <a:latin typeface="Shekasteh_Beta" panose="02000503000000020003" pitchFamily="2" charset="-78"/>
              <a:cs typeface="Shekasteh_Beta" panose="02000503000000020003" pitchFamily="2" charset="-78"/>
            </a:rPr>
            <a:t> </a:t>
          </a:r>
          <a:r>
            <a:rPr lang="en-US" sz="900" b="0" baseline="0">
              <a:latin typeface="Shekasteh_Beta" panose="02000503000000020003" pitchFamily="2" charset="-78"/>
              <a:cs typeface="Shekasteh_Beta" panose="02000503000000020003" pitchFamily="2" charset="-78"/>
            </a:rPr>
            <a:t> </a:t>
          </a:r>
          <a:r>
            <a:rPr lang="fa-IR" sz="900" b="0" baseline="0">
              <a:latin typeface="Shekasteh_Beta" panose="02000503000000020003" pitchFamily="2" charset="-78"/>
              <a:cs typeface="Shekasteh_Beta" panose="02000503000000020003" pitchFamily="2" charset="-78"/>
            </a:rPr>
            <a:t>هدایت میزان</a:t>
          </a:r>
          <a:endParaRPr lang="fa-IR" sz="900" b="0">
            <a:latin typeface="Shekasteh_Beta" panose="02000503000000020003" pitchFamily="2" charset="-78"/>
            <a:cs typeface="Shekasteh_Beta" panose="02000503000000020003" pitchFamily="2" charset="-7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0</xdr:row>
      <xdr:rowOff>152400</xdr:rowOff>
    </xdr:from>
    <xdr:to>
      <xdr:col>8</xdr:col>
      <xdr:colOff>411480</xdr:colOff>
      <xdr:row>23</xdr:row>
      <xdr:rowOff>121920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6B7A68-EC1D-45E0-8779-EA975FA67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411480</xdr:colOff>
      <xdr:row>0</xdr:row>
      <xdr:rowOff>114300</xdr:rowOff>
    </xdr:from>
    <xdr:to>
      <xdr:col>16</xdr:col>
      <xdr:colOff>495300</xdr:colOff>
      <xdr:row>23</xdr:row>
      <xdr:rowOff>137160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F068E2-06DD-44DF-9899-C8B9892DC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3249A-68AB-411B-A07D-903AB208C821}">
  <dimension ref="A1:Q34"/>
  <sheetViews>
    <sheetView rightToLeft="1" tabSelected="1" topLeftCell="B1" zoomScale="92" zoomScaleNormal="92" workbookViewId="0">
      <selection activeCell="M32" sqref="M32"/>
    </sheetView>
  </sheetViews>
  <sheetFormatPr defaultRowHeight="22.95" customHeight="1" x14ac:dyDescent="0.25"/>
  <cols>
    <col min="1" max="1" width="20.69921875" customWidth="1"/>
    <col min="2" max="3" width="13.69921875" customWidth="1"/>
    <col min="4" max="4" width="8.69921875" customWidth="1"/>
    <col min="5" max="5" width="15.5" customWidth="1"/>
    <col min="6" max="13" width="8.69921875" customWidth="1"/>
    <col min="14" max="14" width="9.19921875" customWidth="1"/>
  </cols>
  <sheetData>
    <row r="1" spans="1:17" ht="22.95" customHeight="1" thickBot="1" x14ac:dyDescent="0.3">
      <c r="H1" s="31"/>
      <c r="I1" s="33"/>
      <c r="J1" s="19"/>
      <c r="K1" s="19"/>
      <c r="L1" s="19"/>
      <c r="M1" s="19"/>
      <c r="N1" s="19"/>
      <c r="O1" s="19"/>
      <c r="P1" s="31"/>
      <c r="Q1" s="33"/>
    </row>
    <row r="2" spans="1:17" ht="22.95" customHeight="1" x14ac:dyDescent="0.25">
      <c r="F2" s="16"/>
      <c r="G2" s="16"/>
      <c r="H2" s="32"/>
      <c r="I2" s="34"/>
      <c r="J2" s="75" t="s">
        <v>125</v>
      </c>
      <c r="K2" s="76"/>
      <c r="L2" s="76"/>
      <c r="M2" s="76"/>
      <c r="N2" s="76"/>
      <c r="O2" s="76"/>
      <c r="P2" s="32"/>
      <c r="Q2" s="34"/>
    </row>
    <row r="3" spans="1:17" ht="22.95" customHeight="1" thickBot="1" x14ac:dyDescent="0.3">
      <c r="F3" s="16"/>
      <c r="G3" s="16"/>
      <c r="H3" s="32"/>
      <c r="I3" s="34"/>
      <c r="J3" s="77"/>
      <c r="K3" s="77"/>
      <c r="L3" s="77"/>
      <c r="M3" s="77"/>
      <c r="N3" s="77"/>
      <c r="O3" s="77"/>
      <c r="P3" s="32"/>
      <c r="Q3" s="34"/>
    </row>
    <row r="4" spans="1:17" ht="22.95" customHeight="1" x14ac:dyDescent="0.25">
      <c r="H4" s="32"/>
      <c r="I4" s="34"/>
      <c r="J4" s="17"/>
      <c r="K4" s="17"/>
      <c r="L4" s="78" t="s">
        <v>126</v>
      </c>
      <c r="M4" s="79"/>
      <c r="N4" s="17"/>
      <c r="O4" s="17"/>
      <c r="P4" s="32"/>
      <c r="Q4" s="34"/>
    </row>
    <row r="5" spans="1:17" ht="22.95" customHeight="1" thickBot="1" x14ac:dyDescent="0.3">
      <c r="H5" s="35"/>
      <c r="I5" s="36"/>
      <c r="J5" s="18"/>
      <c r="K5" s="18"/>
      <c r="L5" s="18"/>
      <c r="M5" s="18"/>
      <c r="N5" s="18"/>
      <c r="O5" s="18"/>
      <c r="P5" s="35"/>
      <c r="Q5" s="36"/>
    </row>
    <row r="6" spans="1:17" ht="22.95" customHeight="1" thickBot="1" x14ac:dyDescent="0.3">
      <c r="B6" s="60" t="s">
        <v>132</v>
      </c>
      <c r="C6" s="60"/>
      <c r="D6" s="60"/>
      <c r="E6" s="60"/>
      <c r="H6" s="28"/>
      <c r="I6" s="29"/>
      <c r="J6" s="29"/>
      <c r="K6" s="29"/>
      <c r="L6" s="29"/>
      <c r="M6" s="29"/>
      <c r="N6" s="29"/>
      <c r="O6" s="29"/>
      <c r="P6" s="29"/>
      <c r="Q6" s="30"/>
    </row>
    <row r="7" spans="1:17" ht="22.95" customHeight="1" thickBot="1" x14ac:dyDescent="0.3">
      <c r="B7" s="60"/>
      <c r="C7" s="60"/>
      <c r="D7" s="60"/>
      <c r="E7" s="60"/>
      <c r="H7" s="25"/>
      <c r="I7" s="26"/>
      <c r="J7" s="26"/>
      <c r="K7" s="26"/>
      <c r="L7" s="26"/>
      <c r="M7" s="26"/>
      <c r="N7" s="26"/>
      <c r="O7" s="26"/>
      <c r="P7" s="26"/>
      <c r="Q7" s="27"/>
    </row>
    <row r="8" spans="1:17" ht="22.95" customHeight="1" thickBot="1" x14ac:dyDescent="0.8">
      <c r="B8" s="60"/>
      <c r="C8" s="60"/>
      <c r="D8" s="60"/>
      <c r="E8" s="60"/>
      <c r="H8" s="20"/>
      <c r="I8" s="18"/>
      <c r="J8" s="18"/>
      <c r="K8" s="70" t="s">
        <v>0</v>
      </c>
      <c r="L8" s="71"/>
      <c r="M8" s="72" t="s">
        <v>40</v>
      </c>
      <c r="N8" s="73"/>
      <c r="O8" s="47" t="s">
        <v>44</v>
      </c>
      <c r="P8" s="55" t="str">
        <f>VLOOKUP(M8,'اطلاعات دانش آموزان'!A:AK,5,FALSE)</f>
        <v>نهم</v>
      </c>
      <c r="Q8" s="54"/>
    </row>
    <row r="9" spans="1:17" ht="22.95" customHeight="1" thickBot="1" x14ac:dyDescent="0.65">
      <c r="A9" s="59"/>
      <c r="B9" s="60"/>
      <c r="C9" s="60"/>
      <c r="D9" s="60"/>
      <c r="E9" s="60"/>
      <c r="H9" s="20"/>
      <c r="I9" s="18"/>
      <c r="J9" s="18"/>
      <c r="K9" s="70" t="s">
        <v>127</v>
      </c>
      <c r="L9" s="71"/>
      <c r="M9" s="72">
        <f>VLOOKUP(M8,'اطلاعات دانش آموزان'!A1:AK40,2,FALSE)</f>
        <v>150932987</v>
      </c>
      <c r="N9" s="74"/>
      <c r="O9" s="37"/>
      <c r="P9" s="38"/>
      <c r="Q9" s="39"/>
    </row>
    <row r="10" spans="1:17" ht="22.95" customHeight="1" thickBot="1" x14ac:dyDescent="0.65">
      <c r="H10" s="20"/>
      <c r="I10" s="18"/>
      <c r="J10" s="18"/>
      <c r="K10" s="43" t="s">
        <v>43</v>
      </c>
      <c r="L10" s="44"/>
      <c r="M10" s="45" t="str">
        <f ca="1">IF(M32&gt;16,"قبول","تجدید")</f>
        <v>قبول</v>
      </c>
      <c r="N10" s="46" t="s">
        <v>45</v>
      </c>
      <c r="O10" s="65">
        <f>VLOOKUP(M8,'اطلاعات دانش آموزان'!A:AK,4,FALSE)</f>
        <v>10025</v>
      </c>
      <c r="P10" s="65"/>
      <c r="Q10" s="66"/>
    </row>
    <row r="11" spans="1:17" ht="22.95" customHeight="1" x14ac:dyDescent="0.85">
      <c r="B11" s="61" t="s">
        <v>133</v>
      </c>
      <c r="C11" s="62"/>
      <c r="D11" s="62"/>
      <c r="E11" s="62"/>
      <c r="H11" s="20"/>
      <c r="I11" s="18"/>
      <c r="J11" s="18"/>
      <c r="K11" s="18"/>
      <c r="L11" s="18"/>
      <c r="M11" s="18"/>
      <c r="N11" s="18"/>
      <c r="O11" s="18"/>
      <c r="P11" s="18"/>
      <c r="Q11" s="21"/>
    </row>
    <row r="12" spans="1:17" ht="22.95" customHeight="1" x14ac:dyDescent="0.25">
      <c r="H12" s="20"/>
      <c r="I12" s="69" t="s">
        <v>46</v>
      </c>
      <c r="J12" s="69"/>
      <c r="K12" s="40" t="s">
        <v>6</v>
      </c>
      <c r="L12" s="40" t="s">
        <v>7</v>
      </c>
      <c r="M12" s="41" t="s">
        <v>47</v>
      </c>
      <c r="N12" s="42" t="s">
        <v>48</v>
      </c>
      <c r="O12" s="67" t="s">
        <v>129</v>
      </c>
      <c r="P12" s="67"/>
      <c r="Q12" s="21"/>
    </row>
    <row r="13" spans="1:17" ht="22.95" customHeight="1" x14ac:dyDescent="0.6">
      <c r="H13" s="20"/>
      <c r="I13" s="68" t="s">
        <v>49</v>
      </c>
      <c r="J13" s="68"/>
      <c r="K13" s="53">
        <f ca="1">VLOOKUP(M8,'اطلاعات دانش آموزان'!A:AK,6,FALSE)</f>
        <v>19</v>
      </c>
      <c r="L13" s="50">
        <f ca="1">VLOOKUP(M8,'اطلاعات دانش آموزان'!A:AK,7,FALSE)</f>
        <v>18</v>
      </c>
      <c r="M13" s="51">
        <f t="shared" ref="M13:M24" ca="1" si="0">ROUNDUP(AVERAGE(K13:L13,L13),0)</f>
        <v>19</v>
      </c>
      <c r="N13" s="52">
        <f ca="1">MAX('اطلاعات دانش آموزان'!AL4,'اطلاعات دانش آموزان'!AL2)</f>
        <v>18.5</v>
      </c>
      <c r="O13" s="63"/>
      <c r="P13" s="64"/>
      <c r="Q13" s="21"/>
    </row>
    <row r="14" spans="1:17" ht="22.95" customHeight="1" x14ac:dyDescent="0.6">
      <c r="H14" s="20"/>
      <c r="I14" s="68" t="s">
        <v>50</v>
      </c>
      <c r="J14" s="68"/>
      <c r="K14" s="53">
        <f ca="1">VLOOKUP(M8,'اطلاعات دانش آموزان'!A:AK,8,FALSE)</f>
        <v>15</v>
      </c>
      <c r="L14" s="50">
        <f ca="1">VLOOKUP(M8,'اطلاعات دانش آموزان'!A:AK,9,FALSE)</f>
        <v>20</v>
      </c>
      <c r="M14" s="51">
        <f t="shared" ca="1" si="0"/>
        <v>19</v>
      </c>
      <c r="N14" s="52">
        <f ca="1">MAX('اطلاعات دانش آموزان'!AM2:AM40)</f>
        <v>19.5</v>
      </c>
      <c r="O14" s="63"/>
      <c r="P14" s="64"/>
      <c r="Q14" s="21"/>
    </row>
    <row r="15" spans="1:17" ht="22.95" customHeight="1" x14ac:dyDescent="0.6">
      <c r="H15" s="20"/>
      <c r="I15" s="68" t="s">
        <v>51</v>
      </c>
      <c r="J15" s="68"/>
      <c r="K15" s="53">
        <f ca="1">VLOOKUP(M8,'اطلاعات دانش آموزان'!A:AK,10,FALSE)</f>
        <v>18</v>
      </c>
      <c r="L15" s="50">
        <f ca="1">VLOOKUP(M8,'اطلاعات دانش آموزان'!A:AK,11,FALSE)</f>
        <v>15</v>
      </c>
      <c r="M15" s="51">
        <f t="shared" ca="1" si="0"/>
        <v>16</v>
      </c>
      <c r="N15" s="52">
        <f ca="1">MAX('اطلاعات دانش آموزان'!AN2:AN40)</f>
        <v>20</v>
      </c>
      <c r="O15" s="63"/>
      <c r="P15" s="64"/>
      <c r="Q15" s="21"/>
    </row>
    <row r="16" spans="1:17" ht="22.95" customHeight="1" x14ac:dyDescent="0.6">
      <c r="H16" s="20"/>
      <c r="I16" s="68" t="s">
        <v>52</v>
      </c>
      <c r="J16" s="68"/>
      <c r="K16" s="53">
        <f ca="1">VLOOKUP(M8,'اطلاعات دانش آموزان'!A:AK,12,FALSE)</f>
        <v>16</v>
      </c>
      <c r="L16" s="50">
        <f ca="1">VLOOKUP(M8,'اطلاعات دانش آموزان'!A:AK,13,FALSE)</f>
        <v>17</v>
      </c>
      <c r="M16" s="51">
        <f t="shared" ca="1" si="0"/>
        <v>17</v>
      </c>
      <c r="N16" s="52">
        <f ca="1">MAX('اطلاعات دانش آموزان'!AO2:AO40)</f>
        <v>20</v>
      </c>
      <c r="O16" s="63"/>
      <c r="P16" s="64"/>
      <c r="Q16" s="21"/>
    </row>
    <row r="17" spans="8:17" ht="22.95" customHeight="1" x14ac:dyDescent="0.6">
      <c r="H17" s="20"/>
      <c r="I17" s="68" t="s">
        <v>53</v>
      </c>
      <c r="J17" s="68"/>
      <c r="K17" s="53">
        <f ca="1">VLOOKUP(M8,'اطلاعات دانش آموزان'!A:AK,14,FALSE)</f>
        <v>15</v>
      </c>
      <c r="L17" s="50">
        <f ca="1">VLOOKUP(M8,'اطلاعات دانش آموزان'!A:AK,15,FALSE)</f>
        <v>15</v>
      </c>
      <c r="M17" s="51">
        <f t="shared" ca="1" si="0"/>
        <v>15</v>
      </c>
      <c r="N17" s="52">
        <f ca="1">MAX('اطلاعات دانش آموزان'!AP2:AP40)</f>
        <v>20</v>
      </c>
      <c r="O17" s="63"/>
      <c r="P17" s="64"/>
      <c r="Q17" s="21"/>
    </row>
    <row r="18" spans="8:17" ht="22.95" customHeight="1" x14ac:dyDescent="0.6">
      <c r="H18" s="20"/>
      <c r="I18" s="68" t="s">
        <v>128</v>
      </c>
      <c r="J18" s="68"/>
      <c r="K18" s="53">
        <f ca="1">VLOOKUP(M8,'اطلاعات دانش آموزان'!A:AK,16,FALSE)</f>
        <v>15</v>
      </c>
      <c r="L18" s="50">
        <f ca="1">VLOOKUP(M8,'اطلاعات دانش آموزان'!A:AK,17,FALSE)</f>
        <v>18</v>
      </c>
      <c r="M18" s="51">
        <f t="shared" ca="1" si="0"/>
        <v>17</v>
      </c>
      <c r="N18" s="52">
        <f ca="1">MAX('اطلاعات دانش آموزان'!AQ2:AQ40)</f>
        <v>20</v>
      </c>
      <c r="O18" s="63"/>
      <c r="P18" s="64"/>
      <c r="Q18" s="21"/>
    </row>
    <row r="19" spans="8:17" ht="22.95" customHeight="1" x14ac:dyDescent="0.6">
      <c r="H19" s="20"/>
      <c r="I19" s="68" t="s">
        <v>54</v>
      </c>
      <c r="J19" s="68"/>
      <c r="K19" s="53">
        <f ca="1">VLOOKUP(M8,'اطلاعات دانش آموزان'!A:AK,18,FALSE)</f>
        <v>20</v>
      </c>
      <c r="L19" s="50">
        <f ca="1">VLOOKUP(M8,'اطلاعات دانش آموزان'!A:AK,19,FALSE)</f>
        <v>19</v>
      </c>
      <c r="M19" s="51">
        <f t="shared" ca="1" si="0"/>
        <v>20</v>
      </c>
      <c r="N19" s="52">
        <f ca="1">MAX('اطلاعات دانش آموزان'!AR2:AR40)</f>
        <v>20</v>
      </c>
      <c r="O19" s="63"/>
      <c r="P19" s="64"/>
      <c r="Q19" s="21"/>
    </row>
    <row r="20" spans="8:17" ht="22.95" customHeight="1" x14ac:dyDescent="0.6">
      <c r="H20" s="20"/>
      <c r="I20" s="68" t="s">
        <v>55</v>
      </c>
      <c r="J20" s="68"/>
      <c r="K20" s="53">
        <f ca="1">VLOOKUP(M8,'اطلاعات دانش آموزان'!A:AK,20,FALSE)</f>
        <v>20</v>
      </c>
      <c r="L20" s="50">
        <f ca="1">VLOOKUP(M8,'اطلاعات دانش آموزان'!A:AK,21,FALSE)</f>
        <v>17</v>
      </c>
      <c r="M20" s="51">
        <f t="shared" ca="1" si="0"/>
        <v>18</v>
      </c>
      <c r="N20" s="52">
        <f ca="1">MAX('اطلاعات دانش آموزان'!AS2:AS40)</f>
        <v>19.5</v>
      </c>
      <c r="O20" s="63"/>
      <c r="P20" s="64"/>
      <c r="Q20" s="21"/>
    </row>
    <row r="21" spans="8:17" ht="22.95" customHeight="1" x14ac:dyDescent="0.6">
      <c r="H21" s="20"/>
      <c r="I21" s="68" t="s">
        <v>56</v>
      </c>
      <c r="J21" s="68"/>
      <c r="K21" s="53">
        <f ca="1">VLOOKUP(M8,'اطلاعات دانش آموزان'!A:AK,22,FALSE)</f>
        <v>18</v>
      </c>
      <c r="L21" s="50">
        <f ca="1">VLOOKUP(M8,'اطلاعات دانش آموزان'!A:AK,23,FALSE)</f>
        <v>18</v>
      </c>
      <c r="M21" s="51">
        <f t="shared" ca="1" si="0"/>
        <v>18</v>
      </c>
      <c r="N21" s="52">
        <f ca="1">MAX('اطلاعات دانش آموزان'!AT2:AT40)</f>
        <v>20</v>
      </c>
      <c r="O21" s="63"/>
      <c r="P21" s="64"/>
      <c r="Q21" s="21"/>
    </row>
    <row r="22" spans="8:17" ht="22.95" customHeight="1" x14ac:dyDescent="0.6">
      <c r="H22" s="20"/>
      <c r="I22" s="68" t="s">
        <v>57</v>
      </c>
      <c r="J22" s="68"/>
      <c r="K22" s="53">
        <f ca="1">VLOOKUP(M8,'اطلاعات دانش آموزان'!A:AK,24,FALSE)</f>
        <v>19</v>
      </c>
      <c r="L22" s="50">
        <f ca="1">VLOOKUP(M8,'اطلاعات دانش آموزان'!A:AK,25,FALSE)</f>
        <v>19</v>
      </c>
      <c r="M22" s="51">
        <f t="shared" ca="1" si="0"/>
        <v>19</v>
      </c>
      <c r="N22" s="52">
        <f ca="1">MAX('اطلاعات دانش آموزان'!AU2:AU40)</f>
        <v>19.5</v>
      </c>
      <c r="O22" s="63"/>
      <c r="P22" s="64"/>
      <c r="Q22" s="21"/>
    </row>
    <row r="23" spans="8:17" ht="22.95" customHeight="1" x14ac:dyDescent="0.6">
      <c r="H23" s="20"/>
      <c r="I23" s="68" t="s">
        <v>58</v>
      </c>
      <c r="J23" s="68"/>
      <c r="K23" s="53">
        <f ca="1">VLOOKUP(M8,'اطلاعات دانش آموزان'!A:AK,26,FALSE)</f>
        <v>17</v>
      </c>
      <c r="L23" s="50">
        <f ca="1">VLOOKUP(M8,'اطلاعات دانش آموزان'!A:AK,27,FALSE)</f>
        <v>16</v>
      </c>
      <c r="M23" s="51">
        <f t="shared" ca="1" si="0"/>
        <v>17</v>
      </c>
      <c r="N23" s="52">
        <f ca="1">MAX('اطلاعات دانش آموزان'!AV2:AV40)</f>
        <v>19</v>
      </c>
      <c r="O23" s="63"/>
      <c r="P23" s="64"/>
      <c r="Q23" s="21"/>
    </row>
    <row r="24" spans="8:17" ht="22.95" customHeight="1" x14ac:dyDescent="0.6">
      <c r="H24" s="20"/>
      <c r="I24" s="68" t="s">
        <v>59</v>
      </c>
      <c r="J24" s="68"/>
      <c r="K24" s="53">
        <f ca="1">VLOOKUP(M8,'اطلاعات دانش آموزان'!A:AK,28,FALSE)</f>
        <v>18</v>
      </c>
      <c r="L24" s="50" t="s">
        <v>124</v>
      </c>
      <c r="M24" s="51">
        <f t="shared" ca="1" si="0"/>
        <v>18</v>
      </c>
      <c r="N24" s="52">
        <f ca="1">MAX('اطلاعات دانش آموزان'!AW2:AW40)</f>
        <v>20</v>
      </c>
      <c r="O24" s="63"/>
      <c r="P24" s="64"/>
      <c r="Q24" s="21"/>
    </row>
    <row r="25" spans="8:17" ht="22.95" customHeight="1" x14ac:dyDescent="0.6">
      <c r="H25" s="20"/>
      <c r="I25" s="68" t="s">
        <v>60</v>
      </c>
      <c r="J25" s="68"/>
      <c r="K25" s="53">
        <f ca="1">VLOOKUP(M8,'اطلاعات دانش آموزان'!A:AK,29,FALSE)</f>
        <v>20</v>
      </c>
      <c r="L25" s="50" t="s">
        <v>124</v>
      </c>
      <c r="M25" s="51">
        <f ca="1">AVERAGE(K25:L25,L25)</f>
        <v>20</v>
      </c>
      <c r="N25" s="52">
        <f ca="1">MAX('اطلاعات دانش آموزان'!AX2:AX40)</f>
        <v>20</v>
      </c>
      <c r="O25" s="63"/>
      <c r="P25" s="64"/>
      <c r="Q25" s="21"/>
    </row>
    <row r="26" spans="8:17" ht="22.95" customHeight="1" x14ac:dyDescent="0.6">
      <c r="H26" s="20"/>
      <c r="I26" s="68" t="s">
        <v>61</v>
      </c>
      <c r="J26" s="68"/>
      <c r="K26" s="53">
        <f ca="1">VLOOKUP(M8,'اطلاعات دانش آموزان'!A:AK,30,FALSE)</f>
        <v>20</v>
      </c>
      <c r="L26" s="50" t="s">
        <v>124</v>
      </c>
      <c r="M26" s="51">
        <f ca="1">ROUNDUP(AVERAGE(K26:L26,L26),0)</f>
        <v>20</v>
      </c>
      <c r="N26" s="52">
        <f ca="1">MAX('اطلاعات دانش آموزان'!AY2:AY40)</f>
        <v>20</v>
      </c>
      <c r="O26" s="63"/>
      <c r="P26" s="64"/>
      <c r="Q26" s="21"/>
    </row>
    <row r="27" spans="8:17" ht="22.95" customHeight="1" x14ac:dyDescent="0.6">
      <c r="H27" s="20"/>
      <c r="I27" s="68" t="s">
        <v>62</v>
      </c>
      <c r="J27" s="68"/>
      <c r="K27" s="53">
        <f ca="1">VLOOKUP(M8,'اطلاعات دانش آموزان'!A:AK,31,FALSE)</f>
        <v>18</v>
      </c>
      <c r="L27" s="50" t="s">
        <v>124</v>
      </c>
      <c r="M27" s="51">
        <f ca="1">ROUNDUP(AVERAGE(K27:L27,L27),0)</f>
        <v>18</v>
      </c>
      <c r="N27" s="52">
        <f ca="1">MAX('اطلاعات دانش آموزان'!AZ2:AZ40)</f>
        <v>20</v>
      </c>
      <c r="O27" s="63"/>
      <c r="P27" s="64"/>
      <c r="Q27" s="21"/>
    </row>
    <row r="28" spans="8:17" ht="22.95" customHeight="1" x14ac:dyDescent="0.6">
      <c r="H28" s="20"/>
      <c r="I28" s="68" t="s">
        <v>63</v>
      </c>
      <c r="J28" s="68"/>
      <c r="K28" s="53">
        <f ca="1">VLOOKUP(M8,'اطلاعات دانش آموزان'!A:AK,32,FALSE)</f>
        <v>20</v>
      </c>
      <c r="L28" s="50">
        <f ca="1">VLOOKUP(M8,'اطلاعات دانش آموزان'!A:AK,33,FALSE)</f>
        <v>16</v>
      </c>
      <c r="M28" s="51">
        <f ca="1">ROUNDUP(AVERAGE(K28:L28,L28),0)</f>
        <v>18</v>
      </c>
      <c r="N28" s="52">
        <f ca="1">MAX('اطلاعات دانش آموزان'!BA2:BA40)</f>
        <v>20</v>
      </c>
      <c r="O28" s="63"/>
      <c r="P28" s="64"/>
      <c r="Q28" s="21"/>
    </row>
    <row r="29" spans="8:17" ht="22.95" customHeight="1" x14ac:dyDescent="0.6">
      <c r="H29" s="20"/>
      <c r="I29" s="68" t="s">
        <v>64</v>
      </c>
      <c r="J29" s="68"/>
      <c r="K29" s="53">
        <f ca="1">VLOOKUP(M8,'اطلاعات دانش آموزان'!A:AK,34,FALSE)</f>
        <v>19</v>
      </c>
      <c r="L29" s="50">
        <f ca="1">VLOOKUP(M8,'اطلاعات دانش آموزان'!A:AK,35,FALSE)</f>
        <v>17</v>
      </c>
      <c r="M29" s="51">
        <f ca="1">ROUNDUP(AVERAGE(K29:L29,L29),0)</f>
        <v>18</v>
      </c>
      <c r="N29" s="52">
        <f ca="1">MAX('اطلاعات دانش آموزان'!BB2:BB40)</f>
        <v>20</v>
      </c>
      <c r="O29" s="63"/>
      <c r="P29" s="64"/>
      <c r="Q29" s="21"/>
    </row>
    <row r="30" spans="8:17" ht="22.95" customHeight="1" x14ac:dyDescent="0.6">
      <c r="H30" s="20"/>
      <c r="I30" s="68" t="s">
        <v>65</v>
      </c>
      <c r="J30" s="68"/>
      <c r="K30" s="53">
        <f ca="1">VLOOKUP(M8,'اطلاعات دانش آموزان'!A:AK,36,FALSE)</f>
        <v>16</v>
      </c>
      <c r="L30" s="50">
        <f ca="1">VLOOKUP(M8,'اطلاعات دانش آموزان'!A:AK,37,FALSE)</f>
        <v>20</v>
      </c>
      <c r="M30" s="51">
        <f ca="1">ROUNDUP(AVERAGE(K30:L30,L30),0)</f>
        <v>19</v>
      </c>
      <c r="N30" s="52">
        <f ca="1">MAX('اطلاعات دانش آموزان'!BC2:BC40)</f>
        <v>19.5</v>
      </c>
      <c r="O30" s="63"/>
      <c r="P30" s="64"/>
      <c r="Q30" s="21"/>
    </row>
    <row r="31" spans="8:17" ht="22.95" customHeight="1" thickBot="1" x14ac:dyDescent="0.3">
      <c r="H31" s="20"/>
      <c r="I31" s="18"/>
      <c r="J31" s="18"/>
      <c r="K31" s="18"/>
      <c r="L31" s="18"/>
      <c r="M31" s="18"/>
      <c r="N31" s="18"/>
      <c r="O31" s="18"/>
      <c r="P31" s="18"/>
      <c r="Q31" s="21"/>
    </row>
    <row r="32" spans="8:17" ht="22.95" customHeight="1" thickBot="1" x14ac:dyDescent="0.75">
      <c r="H32" s="20"/>
      <c r="I32" s="58" t="s">
        <v>130</v>
      </c>
      <c r="J32" s="56">
        <f ca="1">MAX('اطلاعات دانش آموزان'!AL2:BC40)</f>
        <v>20</v>
      </c>
      <c r="K32" s="48"/>
      <c r="L32" s="49" t="s">
        <v>66</v>
      </c>
      <c r="M32" s="57">
        <f ca="1">ROUNDUP(AVERAGE(M13:M30),2)</f>
        <v>18.12</v>
      </c>
      <c r="N32" s="48"/>
      <c r="O32" s="58" t="s">
        <v>131</v>
      </c>
      <c r="P32" s="56">
        <f ca="1">MIN('اطلاعات دانش آموزان'!AL2:BC40)</f>
        <v>15</v>
      </c>
      <c r="Q32" s="21"/>
    </row>
    <row r="33" spans="8:17" ht="22.95" customHeight="1" x14ac:dyDescent="0.25">
      <c r="H33" s="20"/>
      <c r="I33" s="18"/>
      <c r="J33" s="18"/>
      <c r="K33" s="18"/>
      <c r="L33" s="18"/>
      <c r="M33" s="18"/>
      <c r="N33" s="18"/>
      <c r="O33" s="18"/>
      <c r="P33" s="18"/>
      <c r="Q33" s="21"/>
    </row>
    <row r="34" spans="8:17" ht="22.95" customHeight="1" thickBot="1" x14ac:dyDescent="0.3">
      <c r="H34" s="22"/>
      <c r="I34" s="23"/>
      <c r="J34" s="23"/>
      <c r="K34" s="23"/>
      <c r="L34" s="23"/>
      <c r="M34" s="23"/>
      <c r="N34" s="23"/>
      <c r="O34" s="23"/>
      <c r="P34" s="23"/>
      <c r="Q34" s="24"/>
    </row>
  </sheetData>
  <mergeCells count="47">
    <mergeCell ref="J2:O3"/>
    <mergeCell ref="L4:M4"/>
    <mergeCell ref="I30:J30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O30:P30"/>
    <mergeCell ref="O10:Q10"/>
    <mergeCell ref="O22:P22"/>
    <mergeCell ref="O23:P23"/>
    <mergeCell ref="O24:P24"/>
    <mergeCell ref="O25:P25"/>
    <mergeCell ref="O26:P26"/>
    <mergeCell ref="O17:P17"/>
    <mergeCell ref="O18:P18"/>
    <mergeCell ref="O19:P19"/>
    <mergeCell ref="O20:P20"/>
    <mergeCell ref="O21:P21"/>
    <mergeCell ref="O12:P12"/>
    <mergeCell ref="O13:P13"/>
    <mergeCell ref="O14:P14"/>
    <mergeCell ref="O15:P15"/>
    <mergeCell ref="B6:E9"/>
    <mergeCell ref="B11:E11"/>
    <mergeCell ref="O27:P27"/>
    <mergeCell ref="O28:P28"/>
    <mergeCell ref="O29:P29"/>
    <mergeCell ref="O16:P16"/>
    <mergeCell ref="I26:J26"/>
    <mergeCell ref="I27:J27"/>
    <mergeCell ref="I28:J28"/>
    <mergeCell ref="I29:J29"/>
    <mergeCell ref="K8:L8"/>
    <mergeCell ref="M8:N8"/>
    <mergeCell ref="K9:L9"/>
    <mergeCell ref="M9:N9"/>
  </mergeCells>
  <pageMargins left="0.39370078740157483" right="0.39370078740157483" top="0.39370078740157483" bottom="0.3937007874015748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0D0A-0AC5-41F4-BA08-D50ECF350388}">
  <dimension ref="A1:BC64"/>
  <sheetViews>
    <sheetView rightToLeft="1" zoomScaleNormal="100" workbookViewId="0">
      <selection activeCell="F2" sqref="F2:AK40"/>
    </sheetView>
  </sheetViews>
  <sheetFormatPr defaultColWidth="20.69921875" defaultRowHeight="13.8" x14ac:dyDescent="0.25"/>
  <sheetData>
    <row r="1" spans="1:55" s="2" customFormat="1" ht="18.600000000000001" x14ac:dyDescent="0.6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17</v>
      </c>
      <c r="P1" s="2" t="s">
        <v>18</v>
      </c>
      <c r="Q1" s="2" t="s">
        <v>19</v>
      </c>
      <c r="R1" s="2" t="s">
        <v>20</v>
      </c>
      <c r="S1" s="2" t="s">
        <v>21</v>
      </c>
      <c r="T1" s="2" t="s">
        <v>22</v>
      </c>
      <c r="U1" s="2" t="s">
        <v>23</v>
      </c>
      <c r="V1" s="2" t="s">
        <v>24</v>
      </c>
      <c r="W1" s="2" t="s">
        <v>25</v>
      </c>
      <c r="X1" s="2" t="s">
        <v>26</v>
      </c>
      <c r="Y1" s="2" t="s">
        <v>27</v>
      </c>
      <c r="Z1" s="2" t="s">
        <v>28</v>
      </c>
      <c r="AA1" s="2" t="s">
        <v>29</v>
      </c>
      <c r="AB1" s="2" t="s">
        <v>30</v>
      </c>
      <c r="AC1" s="2" t="s">
        <v>31</v>
      </c>
      <c r="AD1" s="2" t="s">
        <v>32</v>
      </c>
      <c r="AE1" s="2" t="s">
        <v>33</v>
      </c>
      <c r="AF1" s="2" t="s">
        <v>34</v>
      </c>
      <c r="AG1" s="2" t="s">
        <v>35</v>
      </c>
      <c r="AH1" s="2" t="s">
        <v>36</v>
      </c>
      <c r="AI1" s="2" t="s">
        <v>37</v>
      </c>
      <c r="AJ1" s="2" t="s">
        <v>38</v>
      </c>
      <c r="AK1" s="2" t="s">
        <v>39</v>
      </c>
      <c r="AL1" s="4" t="s">
        <v>69</v>
      </c>
      <c r="AM1" s="4" t="s">
        <v>70</v>
      </c>
      <c r="AN1" s="4" t="s">
        <v>71</v>
      </c>
      <c r="AO1" s="4" t="s">
        <v>72</v>
      </c>
      <c r="AP1" s="4" t="s">
        <v>73</v>
      </c>
      <c r="AQ1" s="4" t="s">
        <v>74</v>
      </c>
      <c r="AR1" s="4" t="s">
        <v>75</v>
      </c>
      <c r="AS1" s="4" t="s">
        <v>76</v>
      </c>
      <c r="AT1" s="4" t="s">
        <v>77</v>
      </c>
      <c r="AU1" s="4" t="s">
        <v>78</v>
      </c>
      <c r="AV1" s="5" t="s">
        <v>79</v>
      </c>
      <c r="AW1" s="6" t="s">
        <v>80</v>
      </c>
      <c r="AX1" s="6" t="s">
        <v>81</v>
      </c>
      <c r="AY1" s="6" t="s">
        <v>82</v>
      </c>
      <c r="AZ1" s="6" t="s">
        <v>83</v>
      </c>
      <c r="BA1" s="6" t="s">
        <v>84</v>
      </c>
      <c r="BB1" s="6" t="s">
        <v>85</v>
      </c>
      <c r="BC1" s="7" t="s">
        <v>86</v>
      </c>
    </row>
    <row r="2" spans="1:55" s="1" customFormat="1" ht="16.8" x14ac:dyDescent="0.5">
      <c r="A2" s="12" t="s">
        <v>40</v>
      </c>
      <c r="B2" s="3">
        <v>150932987</v>
      </c>
      <c r="C2" s="12" t="s">
        <v>41</v>
      </c>
      <c r="D2" s="12">
        <v>10025</v>
      </c>
      <c r="E2" s="12" t="s">
        <v>42</v>
      </c>
      <c r="F2" s="12">
        <f ca="1">RANDBETWEEN(15,20)</f>
        <v>19</v>
      </c>
      <c r="G2" s="12">
        <f t="shared" ref="G2:AK11" ca="1" si="0">RANDBETWEEN(15,20)</f>
        <v>18</v>
      </c>
      <c r="H2" s="12">
        <f t="shared" ca="1" si="0"/>
        <v>15</v>
      </c>
      <c r="I2" s="12">
        <f t="shared" ca="1" si="0"/>
        <v>20</v>
      </c>
      <c r="J2" s="12">
        <f t="shared" ca="1" si="0"/>
        <v>18</v>
      </c>
      <c r="K2" s="12">
        <f t="shared" ca="1" si="0"/>
        <v>15</v>
      </c>
      <c r="L2" s="12">
        <f t="shared" ca="1" si="0"/>
        <v>16</v>
      </c>
      <c r="M2" s="12">
        <f t="shared" ca="1" si="0"/>
        <v>17</v>
      </c>
      <c r="N2" s="12">
        <f t="shared" ca="1" si="0"/>
        <v>15</v>
      </c>
      <c r="O2" s="12">
        <f t="shared" ca="1" si="0"/>
        <v>15</v>
      </c>
      <c r="P2" s="12">
        <f t="shared" ca="1" si="0"/>
        <v>15</v>
      </c>
      <c r="Q2" s="12">
        <f t="shared" ca="1" si="0"/>
        <v>18</v>
      </c>
      <c r="R2" s="12">
        <f t="shared" ca="1" si="0"/>
        <v>20</v>
      </c>
      <c r="S2" s="12">
        <f t="shared" ca="1" si="0"/>
        <v>19</v>
      </c>
      <c r="T2" s="12">
        <f t="shared" ca="1" si="0"/>
        <v>20</v>
      </c>
      <c r="U2" s="12">
        <f t="shared" ca="1" si="0"/>
        <v>17</v>
      </c>
      <c r="V2" s="12">
        <f t="shared" ca="1" si="0"/>
        <v>18</v>
      </c>
      <c r="W2" s="12">
        <f t="shared" ca="1" si="0"/>
        <v>18</v>
      </c>
      <c r="X2" s="12">
        <f t="shared" ca="1" si="0"/>
        <v>19</v>
      </c>
      <c r="Y2" s="12">
        <f t="shared" ca="1" si="0"/>
        <v>19</v>
      </c>
      <c r="Z2" s="12">
        <f t="shared" ca="1" si="0"/>
        <v>17</v>
      </c>
      <c r="AA2" s="12">
        <f t="shared" ca="1" si="0"/>
        <v>16</v>
      </c>
      <c r="AB2" s="12">
        <f t="shared" ca="1" si="0"/>
        <v>18</v>
      </c>
      <c r="AC2" s="12">
        <f t="shared" ca="1" si="0"/>
        <v>20</v>
      </c>
      <c r="AD2" s="12">
        <f t="shared" ca="1" si="0"/>
        <v>20</v>
      </c>
      <c r="AE2" s="12">
        <f t="shared" ca="1" si="0"/>
        <v>18</v>
      </c>
      <c r="AF2" s="12">
        <f t="shared" ca="1" si="0"/>
        <v>20</v>
      </c>
      <c r="AG2" s="12">
        <f t="shared" ca="1" si="0"/>
        <v>16</v>
      </c>
      <c r="AH2" s="12">
        <f t="shared" ca="1" si="0"/>
        <v>19</v>
      </c>
      <c r="AI2" s="12">
        <f t="shared" ca="1" si="0"/>
        <v>17</v>
      </c>
      <c r="AJ2" s="12">
        <f t="shared" ca="1" si="0"/>
        <v>16</v>
      </c>
      <c r="AK2" s="12">
        <f t="shared" ca="1" si="0"/>
        <v>20</v>
      </c>
      <c r="AL2" s="12">
        <f ca="1">AVERAGE(F2,G2)</f>
        <v>18.5</v>
      </c>
      <c r="AM2" s="12">
        <f ca="1">AVERAGE(H2,I2)</f>
        <v>17.5</v>
      </c>
      <c r="AN2" s="12">
        <f ca="1">AVERAGE(J2,K2)</f>
        <v>16.5</v>
      </c>
      <c r="AO2" s="12">
        <f ca="1">AVERAGE(L2,M2)</f>
        <v>16.5</v>
      </c>
      <c r="AP2" s="12">
        <f ca="1">AVERAGE(N2,O2)</f>
        <v>15</v>
      </c>
      <c r="AQ2" s="12">
        <f ca="1">AVERAGE(P2,Q2)</f>
        <v>16.5</v>
      </c>
      <c r="AR2" s="12">
        <f ca="1">AVERAGE(R2,S2)</f>
        <v>19.5</v>
      </c>
      <c r="AS2" s="12">
        <f ca="1">AVERAGE(T2,U2)</f>
        <v>18.5</v>
      </c>
      <c r="AT2" s="12">
        <f ca="1">AVERAGE(V2,W2)</f>
        <v>18</v>
      </c>
      <c r="AU2" s="12">
        <f ca="1">AVERAGE(X2,Y2)</f>
        <v>19</v>
      </c>
      <c r="AV2" s="13">
        <f ca="1">AVERAGE(Z2,AA2)</f>
        <v>16.5</v>
      </c>
      <c r="AW2" s="14">
        <f ca="1">AVERAGE(AB2)</f>
        <v>18</v>
      </c>
      <c r="AX2" s="14">
        <f ca="1">AVERAGE(AC2)</f>
        <v>20</v>
      </c>
      <c r="AY2" s="14">
        <f ca="1">AVERAGE(AD2)</f>
        <v>20</v>
      </c>
      <c r="AZ2" s="14">
        <f ca="1">AVERAGE(AE2)</f>
        <v>18</v>
      </c>
      <c r="BA2" s="14">
        <f ca="1">AVERAGE(AF2,AG2)</f>
        <v>18</v>
      </c>
      <c r="BB2" s="14">
        <f ca="1">AVERAGE(AH2,AI2)</f>
        <v>18</v>
      </c>
      <c r="BC2" s="15">
        <f ca="1">AVERAGE(AJ2,AK2)</f>
        <v>18</v>
      </c>
    </row>
    <row r="3" spans="1:55" s="1" customFormat="1" ht="16.8" x14ac:dyDescent="0.5">
      <c r="A3" s="12" t="s">
        <v>67</v>
      </c>
      <c r="B3" s="12">
        <v>123456855</v>
      </c>
      <c r="C3" s="12" t="s">
        <v>68</v>
      </c>
      <c r="D3" s="12">
        <v>559826</v>
      </c>
      <c r="E3" s="12" t="s">
        <v>42</v>
      </c>
      <c r="F3" s="12">
        <f t="shared" ref="F3:U40" ca="1" si="1">RANDBETWEEN(15,20)</f>
        <v>15</v>
      </c>
      <c r="G3" s="12">
        <f t="shared" ca="1" si="1"/>
        <v>17</v>
      </c>
      <c r="H3" s="12">
        <f t="shared" ca="1" si="1"/>
        <v>18</v>
      </c>
      <c r="I3" s="12">
        <f t="shared" ca="1" si="1"/>
        <v>15</v>
      </c>
      <c r="J3" s="12">
        <f t="shared" ca="1" si="1"/>
        <v>17</v>
      </c>
      <c r="K3" s="12">
        <f t="shared" ca="1" si="1"/>
        <v>19</v>
      </c>
      <c r="L3" s="12">
        <f t="shared" ca="1" si="1"/>
        <v>17</v>
      </c>
      <c r="M3" s="12">
        <f t="shared" ca="1" si="1"/>
        <v>19</v>
      </c>
      <c r="N3" s="12">
        <f t="shared" ca="1" si="1"/>
        <v>18</v>
      </c>
      <c r="O3" s="12">
        <f t="shared" ca="1" si="1"/>
        <v>17</v>
      </c>
      <c r="P3" s="12">
        <f t="shared" ca="1" si="1"/>
        <v>18</v>
      </c>
      <c r="Q3" s="12">
        <f t="shared" ca="1" si="1"/>
        <v>19</v>
      </c>
      <c r="R3" s="12">
        <f t="shared" ca="1" si="1"/>
        <v>16</v>
      </c>
      <c r="S3" s="12">
        <f t="shared" ca="1" si="1"/>
        <v>19</v>
      </c>
      <c r="T3" s="12">
        <f t="shared" ca="1" si="1"/>
        <v>18</v>
      </c>
      <c r="U3" s="12">
        <f t="shared" ca="1" si="1"/>
        <v>20</v>
      </c>
      <c r="V3" s="12">
        <f t="shared" ca="1" si="0"/>
        <v>15</v>
      </c>
      <c r="W3" s="12">
        <f t="shared" ca="1" si="0"/>
        <v>18</v>
      </c>
      <c r="X3" s="12">
        <f t="shared" ca="1" si="0"/>
        <v>19</v>
      </c>
      <c r="Y3" s="12">
        <f t="shared" ca="1" si="0"/>
        <v>20</v>
      </c>
      <c r="Z3" s="12">
        <f t="shared" ca="1" si="0"/>
        <v>20</v>
      </c>
      <c r="AA3" s="12">
        <f t="shared" ca="1" si="0"/>
        <v>16</v>
      </c>
      <c r="AB3" s="12">
        <f t="shared" ca="1" si="0"/>
        <v>18</v>
      </c>
      <c r="AC3" s="12">
        <f t="shared" ca="1" si="0"/>
        <v>16</v>
      </c>
      <c r="AD3" s="12">
        <f t="shared" ca="1" si="0"/>
        <v>18</v>
      </c>
      <c r="AE3" s="12">
        <f t="shared" ca="1" si="0"/>
        <v>17</v>
      </c>
      <c r="AF3" s="12">
        <f t="shared" ca="1" si="0"/>
        <v>15</v>
      </c>
      <c r="AG3" s="12">
        <f t="shared" ca="1" si="0"/>
        <v>15</v>
      </c>
      <c r="AH3" s="12">
        <f t="shared" ca="1" si="0"/>
        <v>17</v>
      </c>
      <c r="AI3" s="12">
        <f t="shared" ca="1" si="0"/>
        <v>15</v>
      </c>
      <c r="AJ3" s="12">
        <f t="shared" ca="1" si="0"/>
        <v>17</v>
      </c>
      <c r="AK3" s="12">
        <f t="shared" ca="1" si="0"/>
        <v>17</v>
      </c>
      <c r="AL3" s="12">
        <f t="shared" ref="AL3:AL42" ca="1" si="2">AVERAGE(F3,G3)</f>
        <v>16</v>
      </c>
      <c r="AM3" s="12">
        <f t="shared" ref="AM3:AM42" ca="1" si="3">AVERAGE(H3,I3)</f>
        <v>16.5</v>
      </c>
      <c r="AN3" s="12">
        <f t="shared" ref="AN3:AN42" ca="1" si="4">AVERAGE(J3,K3)</f>
        <v>18</v>
      </c>
      <c r="AO3" s="12">
        <f t="shared" ref="AO3:AO42" ca="1" si="5">AVERAGE(L3,M3)</f>
        <v>18</v>
      </c>
      <c r="AP3" s="12">
        <f t="shared" ref="AP3:AP42" ca="1" si="6">AVERAGE(N3,O3)</f>
        <v>17.5</v>
      </c>
      <c r="AQ3" s="12">
        <f t="shared" ref="AQ3:AQ42" ca="1" si="7">AVERAGE(P3,Q3)</f>
        <v>18.5</v>
      </c>
      <c r="AR3" s="12">
        <f t="shared" ref="AR3:AR42" ca="1" si="8">AVERAGE(R3,S3)</f>
        <v>17.5</v>
      </c>
      <c r="AS3" s="12">
        <f t="shared" ref="AS3:AS42" ca="1" si="9">AVERAGE(T3,U3)</f>
        <v>19</v>
      </c>
      <c r="AT3" s="12">
        <f t="shared" ref="AT3:AT42" ca="1" si="10">AVERAGE(V3,W3)</f>
        <v>16.5</v>
      </c>
      <c r="AU3" s="12">
        <f t="shared" ref="AU3:AU42" ca="1" si="11">AVERAGE(X3,Y3)</f>
        <v>19.5</v>
      </c>
      <c r="AV3" s="13">
        <f t="shared" ref="AV3:AV42" ca="1" si="12">AVERAGE(Z3,AA3)</f>
        <v>18</v>
      </c>
      <c r="AW3" s="14">
        <f t="shared" ref="AW3:AW42" ca="1" si="13">AVERAGE(AB3)</f>
        <v>18</v>
      </c>
      <c r="AX3" s="14">
        <f t="shared" ref="AX3:AX42" ca="1" si="14">AVERAGE(AC3)</f>
        <v>16</v>
      </c>
      <c r="AY3" s="14">
        <f t="shared" ref="AY3:AY42" ca="1" si="15">AVERAGE(AD3)</f>
        <v>18</v>
      </c>
      <c r="AZ3" s="14">
        <f t="shared" ref="AZ3:AZ42" ca="1" si="16">AVERAGE(AE3)</f>
        <v>17</v>
      </c>
      <c r="BA3" s="14">
        <f t="shared" ref="BA3:BA42" ca="1" si="17">AVERAGE(AF3,AG3)</f>
        <v>15</v>
      </c>
      <c r="BB3" s="14">
        <f t="shared" ref="BB3:BB42" ca="1" si="18">AVERAGE(AH3,AI3)</f>
        <v>16</v>
      </c>
      <c r="BC3" s="15">
        <f t="shared" ref="BC3:BC42" ca="1" si="19">AVERAGE(AJ3,AK3)</f>
        <v>17</v>
      </c>
    </row>
    <row r="4" spans="1:55" s="1" customFormat="1" ht="16.8" x14ac:dyDescent="0.5">
      <c r="A4" s="12" t="s">
        <v>87</v>
      </c>
      <c r="B4" s="12">
        <v>2559555966</v>
      </c>
      <c r="C4" s="12" t="s">
        <v>41</v>
      </c>
      <c r="D4" s="12">
        <v>85886</v>
      </c>
      <c r="E4" s="12" t="s">
        <v>42</v>
      </c>
      <c r="F4" s="12">
        <f t="shared" ca="1" si="1"/>
        <v>20</v>
      </c>
      <c r="G4" s="12">
        <f t="shared" ca="1" si="1"/>
        <v>15</v>
      </c>
      <c r="H4" s="12">
        <f t="shared" ca="1" si="1"/>
        <v>15</v>
      </c>
      <c r="I4" s="12">
        <f t="shared" ca="1" si="1"/>
        <v>17</v>
      </c>
      <c r="J4" s="12">
        <f t="shared" ca="1" si="1"/>
        <v>17</v>
      </c>
      <c r="K4" s="12">
        <f t="shared" ca="1" si="0"/>
        <v>15</v>
      </c>
      <c r="L4" s="12">
        <f t="shared" ca="1" si="0"/>
        <v>19</v>
      </c>
      <c r="M4" s="12">
        <f t="shared" ca="1" si="0"/>
        <v>16</v>
      </c>
      <c r="N4" s="12">
        <f t="shared" ca="1" si="0"/>
        <v>17</v>
      </c>
      <c r="O4" s="12">
        <f t="shared" ca="1" si="0"/>
        <v>20</v>
      </c>
      <c r="P4" s="12">
        <f t="shared" ca="1" si="0"/>
        <v>20</v>
      </c>
      <c r="Q4" s="12">
        <f t="shared" ca="1" si="0"/>
        <v>20</v>
      </c>
      <c r="R4" s="12">
        <f t="shared" ca="1" si="0"/>
        <v>15</v>
      </c>
      <c r="S4" s="12">
        <f t="shared" ca="1" si="0"/>
        <v>19</v>
      </c>
      <c r="T4" s="12">
        <f t="shared" ca="1" si="0"/>
        <v>18</v>
      </c>
      <c r="U4" s="12">
        <f t="shared" ca="1" si="0"/>
        <v>16</v>
      </c>
      <c r="V4" s="12">
        <f t="shared" ca="1" si="0"/>
        <v>18</v>
      </c>
      <c r="W4" s="12">
        <f t="shared" ca="1" si="0"/>
        <v>17</v>
      </c>
      <c r="X4" s="12">
        <f t="shared" ca="1" si="0"/>
        <v>15</v>
      </c>
      <c r="Y4" s="12">
        <f t="shared" ca="1" si="0"/>
        <v>18</v>
      </c>
      <c r="Z4" s="12">
        <f t="shared" ca="1" si="0"/>
        <v>18</v>
      </c>
      <c r="AA4" s="12">
        <f t="shared" ca="1" si="0"/>
        <v>19</v>
      </c>
      <c r="AB4" s="12">
        <f t="shared" ca="1" si="0"/>
        <v>16</v>
      </c>
      <c r="AC4" s="12">
        <f t="shared" ca="1" si="0"/>
        <v>18</v>
      </c>
      <c r="AD4" s="12">
        <f t="shared" ca="1" si="0"/>
        <v>16</v>
      </c>
      <c r="AE4" s="12">
        <f t="shared" ca="1" si="0"/>
        <v>17</v>
      </c>
      <c r="AF4" s="12">
        <f t="shared" ca="1" si="0"/>
        <v>20</v>
      </c>
      <c r="AG4" s="12">
        <f t="shared" ca="1" si="0"/>
        <v>16</v>
      </c>
      <c r="AH4" s="12">
        <f t="shared" ca="1" si="0"/>
        <v>20</v>
      </c>
      <c r="AI4" s="12">
        <f t="shared" ca="1" si="0"/>
        <v>19</v>
      </c>
      <c r="AJ4" s="12">
        <f t="shared" ca="1" si="0"/>
        <v>20</v>
      </c>
      <c r="AK4" s="12">
        <f t="shared" ca="1" si="0"/>
        <v>19</v>
      </c>
      <c r="AL4" s="12">
        <f t="shared" ca="1" si="2"/>
        <v>17.5</v>
      </c>
      <c r="AM4" s="12">
        <f t="shared" ca="1" si="3"/>
        <v>16</v>
      </c>
      <c r="AN4" s="12">
        <f t="shared" ca="1" si="4"/>
        <v>16</v>
      </c>
      <c r="AO4" s="12">
        <f t="shared" ca="1" si="5"/>
        <v>17.5</v>
      </c>
      <c r="AP4" s="12">
        <f t="shared" ca="1" si="6"/>
        <v>18.5</v>
      </c>
      <c r="AQ4" s="12">
        <f t="shared" ca="1" si="7"/>
        <v>20</v>
      </c>
      <c r="AR4" s="12">
        <f t="shared" ca="1" si="8"/>
        <v>17</v>
      </c>
      <c r="AS4" s="12">
        <f t="shared" ca="1" si="9"/>
        <v>17</v>
      </c>
      <c r="AT4" s="12">
        <f t="shared" ca="1" si="10"/>
        <v>17.5</v>
      </c>
      <c r="AU4" s="12">
        <f t="shared" ca="1" si="11"/>
        <v>16.5</v>
      </c>
      <c r="AV4" s="13">
        <f t="shared" ca="1" si="12"/>
        <v>18.5</v>
      </c>
      <c r="AW4" s="14">
        <f t="shared" ca="1" si="13"/>
        <v>16</v>
      </c>
      <c r="AX4" s="14">
        <f t="shared" ca="1" si="14"/>
        <v>18</v>
      </c>
      <c r="AY4" s="14">
        <f t="shared" ca="1" si="15"/>
        <v>16</v>
      </c>
      <c r="AZ4" s="14">
        <f t="shared" ca="1" si="16"/>
        <v>17</v>
      </c>
      <c r="BA4" s="14">
        <f t="shared" ca="1" si="17"/>
        <v>18</v>
      </c>
      <c r="BB4" s="14">
        <f t="shared" ca="1" si="18"/>
        <v>19.5</v>
      </c>
      <c r="BC4" s="15">
        <f t="shared" ca="1" si="19"/>
        <v>19.5</v>
      </c>
    </row>
    <row r="5" spans="1:55" s="1" customFormat="1" ht="16.8" x14ac:dyDescent="0.5">
      <c r="A5" s="12" t="s">
        <v>88</v>
      </c>
      <c r="B5" s="12">
        <v>1646489</v>
      </c>
      <c r="C5" s="12" t="s">
        <v>41</v>
      </c>
      <c r="D5" s="12">
        <v>1001</v>
      </c>
      <c r="E5" s="12" t="s">
        <v>42</v>
      </c>
      <c r="F5" s="12">
        <f t="shared" ca="1" si="1"/>
        <v>18</v>
      </c>
      <c r="G5" s="12">
        <f t="shared" ca="1" si="1"/>
        <v>15</v>
      </c>
      <c r="H5" s="12">
        <f t="shared" ca="1" si="1"/>
        <v>15</v>
      </c>
      <c r="I5" s="12">
        <f t="shared" ca="1" si="1"/>
        <v>20</v>
      </c>
      <c r="J5" s="12">
        <f t="shared" ca="1" si="1"/>
        <v>15</v>
      </c>
      <c r="K5" s="12">
        <f t="shared" ca="1" si="0"/>
        <v>18</v>
      </c>
      <c r="L5" s="12">
        <f t="shared" ca="1" si="0"/>
        <v>17</v>
      </c>
      <c r="M5" s="12">
        <f t="shared" ca="1" si="0"/>
        <v>16</v>
      </c>
      <c r="N5" s="12">
        <f t="shared" ca="1" si="0"/>
        <v>20</v>
      </c>
      <c r="O5" s="12">
        <f t="shared" ca="1" si="0"/>
        <v>18</v>
      </c>
      <c r="P5" s="12">
        <f t="shared" ca="1" si="0"/>
        <v>18</v>
      </c>
      <c r="Q5" s="12">
        <f t="shared" ca="1" si="0"/>
        <v>18</v>
      </c>
      <c r="R5" s="12">
        <f t="shared" ca="1" si="0"/>
        <v>17</v>
      </c>
      <c r="S5" s="12">
        <f t="shared" ca="1" si="0"/>
        <v>16</v>
      </c>
      <c r="T5" s="12">
        <f t="shared" ca="1" si="0"/>
        <v>20</v>
      </c>
      <c r="U5" s="12">
        <f t="shared" ca="1" si="0"/>
        <v>16</v>
      </c>
      <c r="V5" s="12">
        <f t="shared" ca="1" si="0"/>
        <v>15</v>
      </c>
      <c r="W5" s="12">
        <f t="shared" ca="1" si="0"/>
        <v>15</v>
      </c>
      <c r="X5" s="12">
        <f t="shared" ca="1" si="0"/>
        <v>17</v>
      </c>
      <c r="Y5" s="12">
        <f t="shared" ca="1" si="0"/>
        <v>19</v>
      </c>
      <c r="Z5" s="12">
        <f t="shared" ca="1" si="0"/>
        <v>15</v>
      </c>
      <c r="AA5" s="12">
        <f t="shared" ca="1" si="0"/>
        <v>19</v>
      </c>
      <c r="AB5" s="12">
        <f t="shared" ca="1" si="0"/>
        <v>16</v>
      </c>
      <c r="AC5" s="12">
        <f t="shared" ca="1" si="0"/>
        <v>19</v>
      </c>
      <c r="AD5" s="12">
        <f t="shared" ca="1" si="0"/>
        <v>20</v>
      </c>
      <c r="AE5" s="12">
        <f t="shared" ca="1" si="0"/>
        <v>20</v>
      </c>
      <c r="AF5" s="12">
        <f t="shared" ca="1" si="0"/>
        <v>17</v>
      </c>
      <c r="AG5" s="12">
        <f t="shared" ca="1" si="0"/>
        <v>18</v>
      </c>
      <c r="AH5" s="12">
        <f t="shared" ca="1" si="0"/>
        <v>17</v>
      </c>
      <c r="AI5" s="12">
        <f t="shared" ca="1" si="0"/>
        <v>16</v>
      </c>
      <c r="AJ5" s="12">
        <f t="shared" ca="1" si="0"/>
        <v>17</v>
      </c>
      <c r="AK5" s="12">
        <f t="shared" ca="1" si="0"/>
        <v>16</v>
      </c>
      <c r="AL5" s="12">
        <f t="shared" ca="1" si="2"/>
        <v>16.5</v>
      </c>
      <c r="AM5" s="12">
        <f t="shared" ca="1" si="3"/>
        <v>17.5</v>
      </c>
      <c r="AN5" s="12">
        <f t="shared" ca="1" si="4"/>
        <v>16.5</v>
      </c>
      <c r="AO5" s="12">
        <f t="shared" ca="1" si="5"/>
        <v>16.5</v>
      </c>
      <c r="AP5" s="12">
        <f t="shared" ca="1" si="6"/>
        <v>19</v>
      </c>
      <c r="AQ5" s="12">
        <f t="shared" ca="1" si="7"/>
        <v>18</v>
      </c>
      <c r="AR5" s="12">
        <f t="shared" ca="1" si="8"/>
        <v>16.5</v>
      </c>
      <c r="AS5" s="12">
        <f t="shared" ca="1" si="9"/>
        <v>18</v>
      </c>
      <c r="AT5" s="12">
        <f t="shared" ca="1" si="10"/>
        <v>15</v>
      </c>
      <c r="AU5" s="12">
        <f t="shared" ca="1" si="11"/>
        <v>18</v>
      </c>
      <c r="AV5" s="13">
        <f t="shared" ca="1" si="12"/>
        <v>17</v>
      </c>
      <c r="AW5" s="14">
        <f t="shared" ca="1" si="13"/>
        <v>16</v>
      </c>
      <c r="AX5" s="14">
        <f t="shared" ca="1" si="14"/>
        <v>19</v>
      </c>
      <c r="AY5" s="14">
        <f t="shared" ca="1" si="15"/>
        <v>20</v>
      </c>
      <c r="AZ5" s="14">
        <f t="shared" ca="1" si="16"/>
        <v>20</v>
      </c>
      <c r="BA5" s="14">
        <f t="shared" ca="1" si="17"/>
        <v>17.5</v>
      </c>
      <c r="BB5" s="14">
        <f t="shared" ca="1" si="18"/>
        <v>16.5</v>
      </c>
      <c r="BC5" s="15">
        <f t="shared" ca="1" si="19"/>
        <v>16.5</v>
      </c>
    </row>
    <row r="6" spans="1:55" s="1" customFormat="1" ht="16.8" x14ac:dyDescent="0.5">
      <c r="A6" s="12" t="s">
        <v>89</v>
      </c>
      <c r="B6" s="12">
        <v>254555</v>
      </c>
      <c r="C6" s="12" t="s">
        <v>41</v>
      </c>
      <c r="D6" s="12">
        <v>1002</v>
      </c>
      <c r="E6" s="12" t="s">
        <v>42</v>
      </c>
      <c r="F6" s="12">
        <f t="shared" ca="1" si="1"/>
        <v>19</v>
      </c>
      <c r="G6" s="12">
        <f t="shared" ca="1" si="1"/>
        <v>20</v>
      </c>
      <c r="H6" s="12">
        <f t="shared" ca="1" si="1"/>
        <v>20</v>
      </c>
      <c r="I6" s="12">
        <f t="shared" ca="1" si="1"/>
        <v>18</v>
      </c>
      <c r="J6" s="12">
        <f t="shared" ca="1" si="1"/>
        <v>20</v>
      </c>
      <c r="K6" s="12">
        <f t="shared" ca="1" si="0"/>
        <v>20</v>
      </c>
      <c r="L6" s="12">
        <f t="shared" ca="1" si="0"/>
        <v>20</v>
      </c>
      <c r="M6" s="12">
        <f t="shared" ca="1" si="0"/>
        <v>19</v>
      </c>
      <c r="N6" s="12">
        <f t="shared" ca="1" si="0"/>
        <v>16</v>
      </c>
      <c r="O6" s="12">
        <f t="shared" ca="1" si="0"/>
        <v>18</v>
      </c>
      <c r="P6" s="12">
        <f t="shared" ca="1" si="0"/>
        <v>18</v>
      </c>
      <c r="Q6" s="12">
        <f t="shared" ca="1" si="0"/>
        <v>20</v>
      </c>
      <c r="R6" s="12">
        <f t="shared" ca="1" si="0"/>
        <v>16</v>
      </c>
      <c r="S6" s="12">
        <f t="shared" ca="1" si="0"/>
        <v>15</v>
      </c>
      <c r="T6" s="12">
        <f t="shared" ca="1" si="0"/>
        <v>15</v>
      </c>
      <c r="U6" s="12">
        <f t="shared" ca="1" si="0"/>
        <v>18</v>
      </c>
      <c r="V6" s="12">
        <f t="shared" ca="1" si="0"/>
        <v>20</v>
      </c>
      <c r="W6" s="12">
        <f t="shared" ca="1" si="0"/>
        <v>20</v>
      </c>
      <c r="X6" s="12">
        <f t="shared" ca="1" si="0"/>
        <v>19</v>
      </c>
      <c r="Y6" s="12">
        <f t="shared" ca="1" si="0"/>
        <v>20</v>
      </c>
      <c r="Z6" s="12">
        <f t="shared" ca="1" si="0"/>
        <v>16</v>
      </c>
      <c r="AA6" s="12">
        <f t="shared" ca="1" si="0"/>
        <v>16</v>
      </c>
      <c r="AB6" s="12">
        <f t="shared" ca="1" si="0"/>
        <v>19</v>
      </c>
      <c r="AC6" s="12">
        <f t="shared" ca="1" si="0"/>
        <v>16</v>
      </c>
      <c r="AD6" s="12">
        <f t="shared" ca="1" si="0"/>
        <v>18</v>
      </c>
      <c r="AE6" s="12">
        <f t="shared" ca="1" si="0"/>
        <v>20</v>
      </c>
      <c r="AF6" s="12">
        <f t="shared" ca="1" si="0"/>
        <v>19</v>
      </c>
      <c r="AG6" s="12">
        <f t="shared" ca="1" si="0"/>
        <v>19</v>
      </c>
      <c r="AH6" s="12">
        <f t="shared" ca="1" si="0"/>
        <v>16</v>
      </c>
      <c r="AI6" s="12">
        <f t="shared" ca="1" si="0"/>
        <v>18</v>
      </c>
      <c r="AJ6" s="12">
        <f t="shared" ca="1" si="0"/>
        <v>15</v>
      </c>
      <c r="AK6" s="12">
        <f t="shared" ca="1" si="0"/>
        <v>18</v>
      </c>
      <c r="AL6" s="12">
        <f t="shared" ca="1" si="2"/>
        <v>19.5</v>
      </c>
      <c r="AM6" s="12">
        <f t="shared" ca="1" si="3"/>
        <v>19</v>
      </c>
      <c r="AN6" s="12">
        <f t="shared" ca="1" si="4"/>
        <v>20</v>
      </c>
      <c r="AO6" s="12">
        <f t="shared" ca="1" si="5"/>
        <v>19.5</v>
      </c>
      <c r="AP6" s="12">
        <f t="shared" ca="1" si="6"/>
        <v>17</v>
      </c>
      <c r="AQ6" s="12">
        <f t="shared" ca="1" si="7"/>
        <v>19</v>
      </c>
      <c r="AR6" s="12">
        <f t="shared" ca="1" si="8"/>
        <v>15.5</v>
      </c>
      <c r="AS6" s="12">
        <f t="shared" ca="1" si="9"/>
        <v>16.5</v>
      </c>
      <c r="AT6" s="12">
        <f t="shared" ca="1" si="10"/>
        <v>20</v>
      </c>
      <c r="AU6" s="12">
        <f t="shared" ca="1" si="11"/>
        <v>19.5</v>
      </c>
      <c r="AV6" s="13">
        <f t="shared" ca="1" si="12"/>
        <v>16</v>
      </c>
      <c r="AW6" s="14">
        <f t="shared" ca="1" si="13"/>
        <v>19</v>
      </c>
      <c r="AX6" s="14">
        <f t="shared" ca="1" si="14"/>
        <v>16</v>
      </c>
      <c r="AY6" s="14">
        <f t="shared" ca="1" si="15"/>
        <v>18</v>
      </c>
      <c r="AZ6" s="14">
        <f t="shared" ca="1" si="16"/>
        <v>20</v>
      </c>
      <c r="BA6" s="14">
        <f t="shared" ca="1" si="17"/>
        <v>19</v>
      </c>
      <c r="BB6" s="14">
        <f t="shared" ca="1" si="18"/>
        <v>17</v>
      </c>
      <c r="BC6" s="15">
        <f t="shared" ca="1" si="19"/>
        <v>16.5</v>
      </c>
    </row>
    <row r="7" spans="1:55" s="1" customFormat="1" ht="16.8" x14ac:dyDescent="0.5">
      <c r="A7" s="12" t="s">
        <v>90</v>
      </c>
      <c r="B7" s="12">
        <v>6979562</v>
      </c>
      <c r="C7" s="12" t="s">
        <v>41</v>
      </c>
      <c r="D7" s="12">
        <v>1003</v>
      </c>
      <c r="E7" s="12" t="s">
        <v>42</v>
      </c>
      <c r="F7" s="12">
        <f t="shared" ca="1" si="1"/>
        <v>20</v>
      </c>
      <c r="G7" s="12">
        <f t="shared" ca="1" si="1"/>
        <v>20</v>
      </c>
      <c r="H7" s="12">
        <f t="shared" ca="1" si="1"/>
        <v>20</v>
      </c>
      <c r="I7" s="12">
        <f t="shared" ca="1" si="1"/>
        <v>18</v>
      </c>
      <c r="J7" s="12">
        <f t="shared" ca="1" si="1"/>
        <v>18</v>
      </c>
      <c r="K7" s="12">
        <f t="shared" ca="1" si="0"/>
        <v>17</v>
      </c>
      <c r="L7" s="12">
        <f t="shared" ca="1" si="0"/>
        <v>20</v>
      </c>
      <c r="M7" s="12">
        <f t="shared" ca="1" si="0"/>
        <v>15</v>
      </c>
      <c r="N7" s="12">
        <f t="shared" ca="1" si="0"/>
        <v>16</v>
      </c>
      <c r="O7" s="12">
        <f t="shared" ca="1" si="0"/>
        <v>18</v>
      </c>
      <c r="P7" s="12">
        <f t="shared" ca="1" si="0"/>
        <v>20</v>
      </c>
      <c r="Q7" s="12">
        <f t="shared" ca="1" si="0"/>
        <v>15</v>
      </c>
      <c r="R7" s="12">
        <f t="shared" ca="1" si="0"/>
        <v>18</v>
      </c>
      <c r="S7" s="12">
        <f t="shared" ca="1" si="0"/>
        <v>16</v>
      </c>
      <c r="T7" s="12">
        <f t="shared" ca="1" si="0"/>
        <v>18</v>
      </c>
      <c r="U7" s="12">
        <f t="shared" ca="1" si="0"/>
        <v>19</v>
      </c>
      <c r="V7" s="12">
        <f t="shared" ca="1" si="0"/>
        <v>20</v>
      </c>
      <c r="W7" s="12">
        <f t="shared" ca="1" si="0"/>
        <v>16</v>
      </c>
      <c r="X7" s="12">
        <f t="shared" ca="1" si="0"/>
        <v>20</v>
      </c>
      <c r="Y7" s="12">
        <f t="shared" ca="1" si="0"/>
        <v>18</v>
      </c>
      <c r="Z7" s="12">
        <f t="shared" ca="1" si="0"/>
        <v>16</v>
      </c>
      <c r="AA7" s="12">
        <f t="shared" ca="1" si="0"/>
        <v>18</v>
      </c>
      <c r="AB7" s="12">
        <f t="shared" ca="1" si="0"/>
        <v>19</v>
      </c>
      <c r="AC7" s="12">
        <f t="shared" ca="1" si="0"/>
        <v>16</v>
      </c>
      <c r="AD7" s="12">
        <f t="shared" ca="1" si="0"/>
        <v>17</v>
      </c>
      <c r="AE7" s="12">
        <f t="shared" ca="1" si="0"/>
        <v>15</v>
      </c>
      <c r="AF7" s="12">
        <f t="shared" ca="1" si="0"/>
        <v>18</v>
      </c>
      <c r="AG7" s="12">
        <f t="shared" ca="1" si="0"/>
        <v>17</v>
      </c>
      <c r="AH7" s="12">
        <f t="shared" ca="1" si="0"/>
        <v>20</v>
      </c>
      <c r="AI7" s="12">
        <f t="shared" ca="1" si="0"/>
        <v>15</v>
      </c>
      <c r="AJ7" s="12">
        <f t="shared" ca="1" si="0"/>
        <v>20</v>
      </c>
      <c r="AK7" s="12">
        <f t="shared" ca="1" si="0"/>
        <v>15</v>
      </c>
      <c r="AL7" s="12">
        <f t="shared" ca="1" si="2"/>
        <v>20</v>
      </c>
      <c r="AM7" s="12">
        <f t="shared" ca="1" si="3"/>
        <v>19</v>
      </c>
      <c r="AN7" s="12">
        <f t="shared" ca="1" si="4"/>
        <v>17.5</v>
      </c>
      <c r="AO7" s="12">
        <f t="shared" ca="1" si="5"/>
        <v>17.5</v>
      </c>
      <c r="AP7" s="12">
        <f t="shared" ca="1" si="6"/>
        <v>17</v>
      </c>
      <c r="AQ7" s="12">
        <f t="shared" ca="1" si="7"/>
        <v>17.5</v>
      </c>
      <c r="AR7" s="12">
        <f t="shared" ca="1" si="8"/>
        <v>17</v>
      </c>
      <c r="AS7" s="12">
        <f t="shared" ca="1" si="9"/>
        <v>18.5</v>
      </c>
      <c r="AT7" s="12">
        <f t="shared" ca="1" si="10"/>
        <v>18</v>
      </c>
      <c r="AU7" s="12">
        <f t="shared" ca="1" si="11"/>
        <v>19</v>
      </c>
      <c r="AV7" s="13">
        <f t="shared" ca="1" si="12"/>
        <v>17</v>
      </c>
      <c r="AW7" s="14">
        <f t="shared" ca="1" si="13"/>
        <v>19</v>
      </c>
      <c r="AX7" s="14">
        <f t="shared" ca="1" si="14"/>
        <v>16</v>
      </c>
      <c r="AY7" s="14">
        <f t="shared" ca="1" si="15"/>
        <v>17</v>
      </c>
      <c r="AZ7" s="14">
        <f t="shared" ca="1" si="16"/>
        <v>15</v>
      </c>
      <c r="BA7" s="14">
        <f t="shared" ca="1" si="17"/>
        <v>17.5</v>
      </c>
      <c r="BB7" s="14">
        <f t="shared" ca="1" si="18"/>
        <v>17.5</v>
      </c>
      <c r="BC7" s="15">
        <f t="shared" ca="1" si="19"/>
        <v>17.5</v>
      </c>
    </row>
    <row r="8" spans="1:55" s="1" customFormat="1" ht="16.8" x14ac:dyDescent="0.5">
      <c r="A8" s="12" t="s">
        <v>91</v>
      </c>
      <c r="B8" s="12">
        <v>258554796</v>
      </c>
      <c r="C8" s="12" t="s">
        <v>41</v>
      </c>
      <c r="D8" s="12">
        <v>1004</v>
      </c>
      <c r="E8" s="12" t="s">
        <v>42</v>
      </c>
      <c r="F8" s="12">
        <f t="shared" ca="1" si="1"/>
        <v>20</v>
      </c>
      <c r="G8" s="12">
        <f t="shared" ca="1" si="1"/>
        <v>16</v>
      </c>
      <c r="H8" s="12">
        <f t="shared" ca="1" si="1"/>
        <v>18</v>
      </c>
      <c r="I8" s="12">
        <f t="shared" ca="1" si="1"/>
        <v>20</v>
      </c>
      <c r="J8" s="12">
        <f t="shared" ca="1" si="1"/>
        <v>19</v>
      </c>
      <c r="K8" s="12">
        <f t="shared" ca="1" si="0"/>
        <v>15</v>
      </c>
      <c r="L8" s="12">
        <f t="shared" ca="1" si="0"/>
        <v>17</v>
      </c>
      <c r="M8" s="12">
        <f t="shared" ca="1" si="0"/>
        <v>15</v>
      </c>
      <c r="N8" s="12">
        <f t="shared" ca="1" si="0"/>
        <v>16</v>
      </c>
      <c r="O8" s="12">
        <f t="shared" ca="1" si="0"/>
        <v>20</v>
      </c>
      <c r="P8" s="12">
        <f t="shared" ca="1" si="0"/>
        <v>16</v>
      </c>
      <c r="Q8" s="12">
        <f t="shared" ca="1" si="0"/>
        <v>18</v>
      </c>
      <c r="R8" s="12">
        <f t="shared" ca="1" si="0"/>
        <v>19</v>
      </c>
      <c r="S8" s="12">
        <f t="shared" ca="1" si="0"/>
        <v>15</v>
      </c>
      <c r="T8" s="12">
        <f t="shared" ca="1" si="0"/>
        <v>16</v>
      </c>
      <c r="U8" s="12">
        <f t="shared" ca="1" si="0"/>
        <v>15</v>
      </c>
      <c r="V8" s="12">
        <f t="shared" ca="1" si="0"/>
        <v>19</v>
      </c>
      <c r="W8" s="12">
        <f t="shared" ca="1" si="0"/>
        <v>15</v>
      </c>
      <c r="X8" s="12">
        <f t="shared" ca="1" si="0"/>
        <v>19</v>
      </c>
      <c r="Y8" s="12">
        <f t="shared" ca="1" si="0"/>
        <v>15</v>
      </c>
      <c r="Z8" s="12">
        <f t="shared" ca="1" si="0"/>
        <v>19</v>
      </c>
      <c r="AA8" s="12">
        <f t="shared" ca="1" si="0"/>
        <v>15</v>
      </c>
      <c r="AB8" s="12">
        <f t="shared" ca="1" si="0"/>
        <v>19</v>
      </c>
      <c r="AC8" s="12">
        <f t="shared" ca="1" si="0"/>
        <v>17</v>
      </c>
      <c r="AD8" s="12">
        <f t="shared" ca="1" si="0"/>
        <v>16</v>
      </c>
      <c r="AE8" s="12">
        <f t="shared" ca="1" si="0"/>
        <v>15</v>
      </c>
      <c r="AF8" s="12">
        <f t="shared" ca="1" si="0"/>
        <v>15</v>
      </c>
      <c r="AG8" s="12">
        <f t="shared" ca="1" si="0"/>
        <v>17</v>
      </c>
      <c r="AH8" s="12">
        <f t="shared" ca="1" si="0"/>
        <v>17</v>
      </c>
      <c r="AI8" s="12">
        <f t="shared" ca="1" si="0"/>
        <v>17</v>
      </c>
      <c r="AJ8" s="12">
        <f t="shared" ca="1" si="0"/>
        <v>20</v>
      </c>
      <c r="AK8" s="12">
        <f t="shared" ca="1" si="0"/>
        <v>19</v>
      </c>
      <c r="AL8" s="12">
        <f t="shared" ca="1" si="2"/>
        <v>18</v>
      </c>
      <c r="AM8" s="12">
        <f t="shared" ca="1" si="3"/>
        <v>19</v>
      </c>
      <c r="AN8" s="12">
        <f t="shared" ca="1" si="4"/>
        <v>17</v>
      </c>
      <c r="AO8" s="12">
        <f t="shared" ca="1" si="5"/>
        <v>16</v>
      </c>
      <c r="AP8" s="12">
        <f t="shared" ca="1" si="6"/>
        <v>18</v>
      </c>
      <c r="AQ8" s="12">
        <f t="shared" ca="1" si="7"/>
        <v>17</v>
      </c>
      <c r="AR8" s="12">
        <f t="shared" ca="1" si="8"/>
        <v>17</v>
      </c>
      <c r="AS8" s="12">
        <f t="shared" ca="1" si="9"/>
        <v>15.5</v>
      </c>
      <c r="AT8" s="12">
        <f t="shared" ca="1" si="10"/>
        <v>17</v>
      </c>
      <c r="AU8" s="12">
        <f t="shared" ca="1" si="11"/>
        <v>17</v>
      </c>
      <c r="AV8" s="13">
        <f t="shared" ca="1" si="12"/>
        <v>17</v>
      </c>
      <c r="AW8" s="14">
        <f t="shared" ca="1" si="13"/>
        <v>19</v>
      </c>
      <c r="AX8" s="14">
        <f t="shared" ca="1" si="14"/>
        <v>17</v>
      </c>
      <c r="AY8" s="14">
        <f t="shared" ca="1" si="15"/>
        <v>16</v>
      </c>
      <c r="AZ8" s="14">
        <f t="shared" ca="1" si="16"/>
        <v>15</v>
      </c>
      <c r="BA8" s="14">
        <f t="shared" ca="1" si="17"/>
        <v>16</v>
      </c>
      <c r="BB8" s="14">
        <f t="shared" ca="1" si="18"/>
        <v>17</v>
      </c>
      <c r="BC8" s="15">
        <f t="shared" ca="1" si="19"/>
        <v>19.5</v>
      </c>
    </row>
    <row r="9" spans="1:55" s="1" customFormat="1" ht="16.8" x14ac:dyDescent="0.5">
      <c r="A9" s="12" t="s">
        <v>92</v>
      </c>
      <c r="B9" s="12">
        <v>348449616</v>
      </c>
      <c r="C9" s="12" t="s">
        <v>41</v>
      </c>
      <c r="D9" s="12">
        <v>1005</v>
      </c>
      <c r="E9" s="12" t="s">
        <v>42</v>
      </c>
      <c r="F9" s="12">
        <f t="shared" ca="1" si="1"/>
        <v>20</v>
      </c>
      <c r="G9" s="12">
        <f t="shared" ca="1" si="1"/>
        <v>16</v>
      </c>
      <c r="H9" s="12">
        <f t="shared" ca="1" si="1"/>
        <v>20</v>
      </c>
      <c r="I9" s="12">
        <f t="shared" ca="1" si="1"/>
        <v>15</v>
      </c>
      <c r="J9" s="12">
        <f t="shared" ca="1" si="1"/>
        <v>18</v>
      </c>
      <c r="K9" s="12">
        <f t="shared" ca="1" si="0"/>
        <v>20</v>
      </c>
      <c r="L9" s="12">
        <f t="shared" ca="1" si="0"/>
        <v>16</v>
      </c>
      <c r="M9" s="12">
        <f t="shared" ca="1" si="0"/>
        <v>15</v>
      </c>
      <c r="N9" s="12">
        <f t="shared" ca="1" si="0"/>
        <v>15</v>
      </c>
      <c r="O9" s="12">
        <f t="shared" ca="1" si="0"/>
        <v>16</v>
      </c>
      <c r="P9" s="12">
        <f t="shared" ca="1" si="0"/>
        <v>20</v>
      </c>
      <c r="Q9" s="12">
        <f t="shared" ca="1" si="0"/>
        <v>17</v>
      </c>
      <c r="R9" s="12">
        <f t="shared" ca="1" si="0"/>
        <v>19</v>
      </c>
      <c r="S9" s="12">
        <f t="shared" ca="1" si="0"/>
        <v>17</v>
      </c>
      <c r="T9" s="12">
        <f t="shared" ca="1" si="0"/>
        <v>16</v>
      </c>
      <c r="U9" s="12">
        <f t="shared" ca="1" si="0"/>
        <v>15</v>
      </c>
      <c r="V9" s="12">
        <f t="shared" ca="1" si="0"/>
        <v>15</v>
      </c>
      <c r="W9" s="12">
        <f t="shared" ca="1" si="0"/>
        <v>16</v>
      </c>
      <c r="X9" s="12">
        <f t="shared" ca="1" si="0"/>
        <v>17</v>
      </c>
      <c r="Y9" s="12">
        <f t="shared" ca="1" si="0"/>
        <v>16</v>
      </c>
      <c r="Z9" s="12">
        <f t="shared" ca="1" si="0"/>
        <v>17</v>
      </c>
      <c r="AA9" s="12">
        <f t="shared" ca="1" si="0"/>
        <v>19</v>
      </c>
      <c r="AB9" s="12">
        <f t="shared" ca="1" si="0"/>
        <v>15</v>
      </c>
      <c r="AC9" s="12">
        <f t="shared" ca="1" si="0"/>
        <v>19</v>
      </c>
      <c r="AD9" s="12">
        <f t="shared" ca="1" si="0"/>
        <v>19</v>
      </c>
      <c r="AE9" s="12">
        <f t="shared" ca="1" si="0"/>
        <v>18</v>
      </c>
      <c r="AF9" s="12">
        <f t="shared" ca="1" si="0"/>
        <v>17</v>
      </c>
      <c r="AG9" s="12">
        <f t="shared" ca="1" si="0"/>
        <v>16</v>
      </c>
      <c r="AH9" s="12">
        <f t="shared" ca="1" si="0"/>
        <v>15</v>
      </c>
      <c r="AI9" s="12">
        <f t="shared" ca="1" si="0"/>
        <v>19</v>
      </c>
      <c r="AJ9" s="12">
        <f t="shared" ca="1" si="0"/>
        <v>18</v>
      </c>
      <c r="AK9" s="12">
        <f t="shared" ca="1" si="0"/>
        <v>18</v>
      </c>
      <c r="AL9" s="12">
        <f t="shared" ca="1" si="2"/>
        <v>18</v>
      </c>
      <c r="AM9" s="12">
        <f t="shared" ca="1" si="3"/>
        <v>17.5</v>
      </c>
      <c r="AN9" s="12">
        <f t="shared" ca="1" si="4"/>
        <v>19</v>
      </c>
      <c r="AO9" s="12">
        <f t="shared" ca="1" si="5"/>
        <v>15.5</v>
      </c>
      <c r="AP9" s="12">
        <f t="shared" ca="1" si="6"/>
        <v>15.5</v>
      </c>
      <c r="AQ9" s="12">
        <f t="shared" ca="1" si="7"/>
        <v>18.5</v>
      </c>
      <c r="AR9" s="12">
        <f t="shared" ca="1" si="8"/>
        <v>18</v>
      </c>
      <c r="AS9" s="12">
        <f t="shared" ca="1" si="9"/>
        <v>15.5</v>
      </c>
      <c r="AT9" s="12">
        <f t="shared" ca="1" si="10"/>
        <v>15.5</v>
      </c>
      <c r="AU9" s="12">
        <f t="shared" ca="1" si="11"/>
        <v>16.5</v>
      </c>
      <c r="AV9" s="13">
        <f t="shared" ca="1" si="12"/>
        <v>18</v>
      </c>
      <c r="AW9" s="14">
        <f t="shared" ca="1" si="13"/>
        <v>15</v>
      </c>
      <c r="AX9" s="14">
        <f t="shared" ca="1" si="14"/>
        <v>19</v>
      </c>
      <c r="AY9" s="14">
        <f t="shared" ca="1" si="15"/>
        <v>19</v>
      </c>
      <c r="AZ9" s="14">
        <f t="shared" ca="1" si="16"/>
        <v>18</v>
      </c>
      <c r="BA9" s="14">
        <f t="shared" ca="1" si="17"/>
        <v>16.5</v>
      </c>
      <c r="BB9" s="14">
        <f t="shared" ca="1" si="18"/>
        <v>17</v>
      </c>
      <c r="BC9" s="15">
        <f t="shared" ca="1" si="19"/>
        <v>18</v>
      </c>
    </row>
    <row r="10" spans="1:55" s="1" customFormat="1" ht="16.8" x14ac:dyDescent="0.5">
      <c r="A10" s="12" t="s">
        <v>93</v>
      </c>
      <c r="B10" s="12">
        <v>18462549311</v>
      </c>
      <c r="C10" s="12" t="s">
        <v>41</v>
      </c>
      <c r="D10" s="12">
        <v>1006</v>
      </c>
      <c r="E10" s="12" t="s">
        <v>42</v>
      </c>
      <c r="F10" s="12">
        <f t="shared" ca="1" si="1"/>
        <v>15</v>
      </c>
      <c r="G10" s="12">
        <f t="shared" ca="1" si="1"/>
        <v>19</v>
      </c>
      <c r="H10" s="12">
        <f t="shared" ca="1" si="1"/>
        <v>19</v>
      </c>
      <c r="I10" s="12">
        <f t="shared" ca="1" si="1"/>
        <v>15</v>
      </c>
      <c r="J10" s="12">
        <f t="shared" ca="1" si="1"/>
        <v>15</v>
      </c>
      <c r="K10" s="12">
        <f t="shared" ca="1" si="0"/>
        <v>15</v>
      </c>
      <c r="L10" s="12">
        <f t="shared" ca="1" si="0"/>
        <v>20</v>
      </c>
      <c r="M10" s="12">
        <f t="shared" ca="1" si="0"/>
        <v>17</v>
      </c>
      <c r="N10" s="12">
        <f t="shared" ca="1" si="0"/>
        <v>15</v>
      </c>
      <c r="O10" s="12">
        <f t="shared" ca="1" si="0"/>
        <v>15</v>
      </c>
      <c r="P10" s="12">
        <f t="shared" ca="1" si="0"/>
        <v>15</v>
      </c>
      <c r="Q10" s="12">
        <f t="shared" ca="1" si="0"/>
        <v>16</v>
      </c>
      <c r="R10" s="12">
        <f t="shared" ca="1" si="0"/>
        <v>15</v>
      </c>
      <c r="S10" s="12">
        <f t="shared" ca="1" si="0"/>
        <v>17</v>
      </c>
      <c r="T10" s="12">
        <f t="shared" ca="1" si="0"/>
        <v>20</v>
      </c>
      <c r="U10" s="12">
        <f t="shared" ca="1" si="0"/>
        <v>19</v>
      </c>
      <c r="V10" s="12">
        <f t="shared" ca="1" si="0"/>
        <v>19</v>
      </c>
      <c r="W10" s="12">
        <f t="shared" ca="1" si="0"/>
        <v>17</v>
      </c>
      <c r="X10" s="12">
        <f t="shared" ca="1" si="0"/>
        <v>16</v>
      </c>
      <c r="Y10" s="12">
        <f t="shared" ca="1" si="0"/>
        <v>17</v>
      </c>
      <c r="Z10" s="12">
        <f t="shared" ca="1" si="0"/>
        <v>15</v>
      </c>
      <c r="AA10" s="12">
        <f t="shared" ca="1" si="0"/>
        <v>15</v>
      </c>
      <c r="AB10" s="12">
        <f t="shared" ca="1" si="0"/>
        <v>15</v>
      </c>
      <c r="AC10" s="12">
        <f t="shared" ca="1" si="0"/>
        <v>15</v>
      </c>
      <c r="AD10" s="12">
        <f t="shared" ca="1" si="0"/>
        <v>20</v>
      </c>
      <c r="AE10" s="12">
        <f t="shared" ca="1" si="0"/>
        <v>19</v>
      </c>
      <c r="AF10" s="12">
        <f t="shared" ca="1" si="0"/>
        <v>15</v>
      </c>
      <c r="AG10" s="12">
        <f t="shared" ca="1" si="0"/>
        <v>19</v>
      </c>
      <c r="AH10" s="12">
        <f t="shared" ca="1" si="0"/>
        <v>19</v>
      </c>
      <c r="AI10" s="12">
        <f t="shared" ca="1" si="0"/>
        <v>20</v>
      </c>
      <c r="AJ10" s="12">
        <f t="shared" ca="1" si="0"/>
        <v>15</v>
      </c>
      <c r="AK10" s="12">
        <f t="shared" ca="1" si="0"/>
        <v>15</v>
      </c>
      <c r="AL10" s="12">
        <f t="shared" ca="1" si="2"/>
        <v>17</v>
      </c>
      <c r="AM10" s="12">
        <f t="shared" ca="1" si="3"/>
        <v>17</v>
      </c>
      <c r="AN10" s="12">
        <f t="shared" ca="1" si="4"/>
        <v>15</v>
      </c>
      <c r="AO10" s="12">
        <f t="shared" ca="1" si="5"/>
        <v>18.5</v>
      </c>
      <c r="AP10" s="12">
        <f t="shared" ca="1" si="6"/>
        <v>15</v>
      </c>
      <c r="AQ10" s="12">
        <f t="shared" ca="1" si="7"/>
        <v>15.5</v>
      </c>
      <c r="AR10" s="12">
        <f t="shared" ca="1" si="8"/>
        <v>16</v>
      </c>
      <c r="AS10" s="12">
        <f t="shared" ca="1" si="9"/>
        <v>19.5</v>
      </c>
      <c r="AT10" s="12">
        <f t="shared" ca="1" si="10"/>
        <v>18</v>
      </c>
      <c r="AU10" s="12">
        <f t="shared" ca="1" si="11"/>
        <v>16.5</v>
      </c>
      <c r="AV10" s="13">
        <f t="shared" ca="1" si="12"/>
        <v>15</v>
      </c>
      <c r="AW10" s="14">
        <f t="shared" ca="1" si="13"/>
        <v>15</v>
      </c>
      <c r="AX10" s="14">
        <f t="shared" ca="1" si="14"/>
        <v>15</v>
      </c>
      <c r="AY10" s="14">
        <f t="shared" ca="1" si="15"/>
        <v>20</v>
      </c>
      <c r="AZ10" s="14">
        <f t="shared" ca="1" si="16"/>
        <v>19</v>
      </c>
      <c r="BA10" s="14">
        <f t="shared" ca="1" si="17"/>
        <v>17</v>
      </c>
      <c r="BB10" s="14">
        <f t="shared" ca="1" si="18"/>
        <v>19.5</v>
      </c>
      <c r="BC10" s="15">
        <f t="shared" ca="1" si="19"/>
        <v>15</v>
      </c>
    </row>
    <row r="11" spans="1:55" s="1" customFormat="1" ht="16.8" x14ac:dyDescent="0.5">
      <c r="A11" s="12" t="s">
        <v>94</v>
      </c>
      <c r="B11" s="12">
        <v>564865487</v>
      </c>
      <c r="C11" s="12" t="s">
        <v>41</v>
      </c>
      <c r="D11" s="12">
        <v>1007</v>
      </c>
      <c r="E11" s="12" t="s">
        <v>42</v>
      </c>
      <c r="F11" s="12">
        <f t="shared" ca="1" si="1"/>
        <v>15</v>
      </c>
      <c r="G11" s="12">
        <f t="shared" ca="1" si="1"/>
        <v>16</v>
      </c>
      <c r="H11" s="12">
        <f t="shared" ca="1" si="1"/>
        <v>15</v>
      </c>
      <c r="I11" s="12">
        <f t="shared" ca="1" si="1"/>
        <v>20</v>
      </c>
      <c r="J11" s="12">
        <f t="shared" ca="1" si="1"/>
        <v>16</v>
      </c>
      <c r="K11" s="12">
        <f t="shared" ca="1" si="0"/>
        <v>16</v>
      </c>
      <c r="L11" s="12">
        <f t="shared" ca="1" si="0"/>
        <v>16</v>
      </c>
      <c r="M11" s="12">
        <f t="shared" ca="1" si="0"/>
        <v>16</v>
      </c>
      <c r="N11" s="12">
        <f t="shared" ca="1" si="0"/>
        <v>15</v>
      </c>
      <c r="O11" s="12">
        <f t="shared" ca="1" si="0"/>
        <v>18</v>
      </c>
      <c r="P11" s="12">
        <f t="shared" ca="1" si="0"/>
        <v>17</v>
      </c>
      <c r="Q11" s="12">
        <f t="shared" ca="1" si="0"/>
        <v>16</v>
      </c>
      <c r="R11" s="12">
        <f t="shared" ca="1" si="0"/>
        <v>16</v>
      </c>
      <c r="S11" s="12">
        <f t="shared" ca="1" si="0"/>
        <v>16</v>
      </c>
      <c r="T11" s="12">
        <f t="shared" ca="1" si="0"/>
        <v>15</v>
      </c>
      <c r="U11" s="12">
        <f t="shared" ca="1" si="0"/>
        <v>17</v>
      </c>
      <c r="V11" s="12">
        <f t="shared" ca="1" si="0"/>
        <v>19</v>
      </c>
      <c r="W11" s="12">
        <f t="shared" ca="1" si="0"/>
        <v>16</v>
      </c>
      <c r="X11" s="12">
        <f t="shared" ca="1" si="0"/>
        <v>16</v>
      </c>
      <c r="Y11" s="12">
        <f t="shared" ca="1" si="0"/>
        <v>18</v>
      </c>
      <c r="Z11" s="12">
        <f t="shared" ca="1" si="0"/>
        <v>20</v>
      </c>
      <c r="AA11" s="12">
        <f t="shared" ca="1" si="0"/>
        <v>17</v>
      </c>
      <c r="AB11" s="12">
        <f t="shared" ca="1" si="0"/>
        <v>16</v>
      </c>
      <c r="AC11" s="12">
        <f t="shared" ca="1" si="0"/>
        <v>18</v>
      </c>
      <c r="AD11" s="12">
        <f t="shared" ref="K11:AK21" ca="1" si="20">RANDBETWEEN(15,20)</f>
        <v>17</v>
      </c>
      <c r="AE11" s="12">
        <f t="shared" ca="1" si="20"/>
        <v>18</v>
      </c>
      <c r="AF11" s="12">
        <f t="shared" ca="1" si="20"/>
        <v>19</v>
      </c>
      <c r="AG11" s="12">
        <f t="shared" ca="1" si="20"/>
        <v>19</v>
      </c>
      <c r="AH11" s="12">
        <f t="shared" ca="1" si="20"/>
        <v>20</v>
      </c>
      <c r="AI11" s="12">
        <f t="shared" ca="1" si="20"/>
        <v>19</v>
      </c>
      <c r="AJ11" s="12">
        <f t="shared" ca="1" si="20"/>
        <v>15</v>
      </c>
      <c r="AK11" s="12">
        <f t="shared" ca="1" si="20"/>
        <v>18</v>
      </c>
      <c r="AL11" s="12">
        <f t="shared" ca="1" si="2"/>
        <v>15.5</v>
      </c>
      <c r="AM11" s="12">
        <f t="shared" ca="1" si="3"/>
        <v>17.5</v>
      </c>
      <c r="AN11" s="12">
        <f t="shared" ca="1" si="4"/>
        <v>16</v>
      </c>
      <c r="AO11" s="12">
        <f t="shared" ca="1" si="5"/>
        <v>16</v>
      </c>
      <c r="AP11" s="12">
        <f t="shared" ca="1" si="6"/>
        <v>16.5</v>
      </c>
      <c r="AQ11" s="12">
        <f t="shared" ca="1" si="7"/>
        <v>16.5</v>
      </c>
      <c r="AR11" s="12">
        <f t="shared" ca="1" si="8"/>
        <v>16</v>
      </c>
      <c r="AS11" s="12">
        <f t="shared" ca="1" si="9"/>
        <v>16</v>
      </c>
      <c r="AT11" s="12">
        <f t="shared" ca="1" si="10"/>
        <v>17.5</v>
      </c>
      <c r="AU11" s="12">
        <f t="shared" ca="1" si="11"/>
        <v>17</v>
      </c>
      <c r="AV11" s="13">
        <f t="shared" ca="1" si="12"/>
        <v>18.5</v>
      </c>
      <c r="AW11" s="14">
        <f t="shared" ca="1" si="13"/>
        <v>16</v>
      </c>
      <c r="AX11" s="14">
        <f t="shared" ca="1" si="14"/>
        <v>18</v>
      </c>
      <c r="AY11" s="14">
        <f t="shared" ca="1" si="15"/>
        <v>17</v>
      </c>
      <c r="AZ11" s="14">
        <f t="shared" ca="1" si="16"/>
        <v>18</v>
      </c>
      <c r="BA11" s="14">
        <f t="shared" ca="1" si="17"/>
        <v>19</v>
      </c>
      <c r="BB11" s="14">
        <f t="shared" ca="1" si="18"/>
        <v>19.5</v>
      </c>
      <c r="BC11" s="15">
        <f t="shared" ca="1" si="19"/>
        <v>16.5</v>
      </c>
    </row>
    <row r="12" spans="1:55" s="1" customFormat="1" ht="16.8" x14ac:dyDescent="0.5">
      <c r="A12" s="12" t="s">
        <v>95</v>
      </c>
      <c r="B12" s="12">
        <v>6484248</v>
      </c>
      <c r="C12" s="12" t="s">
        <v>41</v>
      </c>
      <c r="D12" s="12">
        <v>1008</v>
      </c>
      <c r="E12" s="12" t="s">
        <v>42</v>
      </c>
      <c r="F12" s="12">
        <f t="shared" ca="1" si="1"/>
        <v>15</v>
      </c>
      <c r="G12" s="12">
        <f t="shared" ca="1" si="1"/>
        <v>17</v>
      </c>
      <c r="H12" s="12">
        <f t="shared" ca="1" si="1"/>
        <v>16</v>
      </c>
      <c r="I12" s="12">
        <f t="shared" ca="1" si="1"/>
        <v>15</v>
      </c>
      <c r="J12" s="12">
        <f t="shared" ca="1" si="1"/>
        <v>16</v>
      </c>
      <c r="K12" s="12">
        <f t="shared" ca="1" si="20"/>
        <v>17</v>
      </c>
      <c r="L12" s="12">
        <f t="shared" ca="1" si="20"/>
        <v>18</v>
      </c>
      <c r="M12" s="12">
        <f t="shared" ca="1" si="20"/>
        <v>17</v>
      </c>
      <c r="N12" s="12">
        <f t="shared" ca="1" si="20"/>
        <v>18</v>
      </c>
      <c r="O12" s="12">
        <f t="shared" ca="1" si="20"/>
        <v>19</v>
      </c>
      <c r="P12" s="12">
        <f t="shared" ca="1" si="20"/>
        <v>19</v>
      </c>
      <c r="Q12" s="12">
        <f t="shared" ca="1" si="20"/>
        <v>19</v>
      </c>
      <c r="R12" s="12">
        <f t="shared" ca="1" si="20"/>
        <v>19</v>
      </c>
      <c r="S12" s="12">
        <f t="shared" ca="1" si="20"/>
        <v>17</v>
      </c>
      <c r="T12" s="12">
        <f t="shared" ca="1" si="20"/>
        <v>18</v>
      </c>
      <c r="U12" s="12">
        <f t="shared" ca="1" si="20"/>
        <v>20</v>
      </c>
      <c r="V12" s="12">
        <f t="shared" ca="1" si="20"/>
        <v>19</v>
      </c>
      <c r="W12" s="12">
        <f t="shared" ca="1" si="20"/>
        <v>15</v>
      </c>
      <c r="X12" s="12">
        <f t="shared" ca="1" si="20"/>
        <v>17</v>
      </c>
      <c r="Y12" s="12">
        <f t="shared" ca="1" si="20"/>
        <v>20</v>
      </c>
      <c r="Z12" s="12">
        <f t="shared" ca="1" si="20"/>
        <v>18</v>
      </c>
      <c r="AA12" s="12">
        <f t="shared" ca="1" si="20"/>
        <v>19</v>
      </c>
      <c r="AB12" s="12">
        <f t="shared" ca="1" si="20"/>
        <v>20</v>
      </c>
      <c r="AC12" s="12">
        <f t="shared" ca="1" si="20"/>
        <v>17</v>
      </c>
      <c r="AD12" s="12">
        <f t="shared" ca="1" si="20"/>
        <v>20</v>
      </c>
      <c r="AE12" s="12">
        <f t="shared" ca="1" si="20"/>
        <v>20</v>
      </c>
      <c r="AF12" s="12">
        <f t="shared" ca="1" si="20"/>
        <v>17</v>
      </c>
      <c r="AG12" s="12">
        <f t="shared" ca="1" si="20"/>
        <v>20</v>
      </c>
      <c r="AH12" s="12">
        <f t="shared" ca="1" si="20"/>
        <v>20</v>
      </c>
      <c r="AI12" s="12">
        <f t="shared" ca="1" si="20"/>
        <v>17</v>
      </c>
      <c r="AJ12" s="12">
        <f t="shared" ca="1" si="20"/>
        <v>19</v>
      </c>
      <c r="AK12" s="12">
        <f t="shared" ca="1" si="20"/>
        <v>16</v>
      </c>
      <c r="AL12" s="12">
        <f t="shared" ca="1" si="2"/>
        <v>16</v>
      </c>
      <c r="AM12" s="12">
        <f t="shared" ca="1" si="3"/>
        <v>15.5</v>
      </c>
      <c r="AN12" s="12">
        <f t="shared" ca="1" si="4"/>
        <v>16.5</v>
      </c>
      <c r="AO12" s="12">
        <f t="shared" ca="1" si="5"/>
        <v>17.5</v>
      </c>
      <c r="AP12" s="12">
        <f t="shared" ca="1" si="6"/>
        <v>18.5</v>
      </c>
      <c r="AQ12" s="12">
        <f t="shared" ca="1" si="7"/>
        <v>19</v>
      </c>
      <c r="AR12" s="12">
        <f t="shared" ca="1" si="8"/>
        <v>18</v>
      </c>
      <c r="AS12" s="12">
        <f t="shared" ca="1" si="9"/>
        <v>19</v>
      </c>
      <c r="AT12" s="12">
        <f t="shared" ca="1" si="10"/>
        <v>17</v>
      </c>
      <c r="AU12" s="12">
        <f t="shared" ca="1" si="11"/>
        <v>18.5</v>
      </c>
      <c r="AV12" s="13">
        <f t="shared" ca="1" si="12"/>
        <v>18.5</v>
      </c>
      <c r="AW12" s="14">
        <f t="shared" ca="1" si="13"/>
        <v>20</v>
      </c>
      <c r="AX12" s="14">
        <f t="shared" ca="1" si="14"/>
        <v>17</v>
      </c>
      <c r="AY12" s="14">
        <f t="shared" ca="1" si="15"/>
        <v>20</v>
      </c>
      <c r="AZ12" s="14">
        <f t="shared" ca="1" si="16"/>
        <v>20</v>
      </c>
      <c r="BA12" s="14">
        <f t="shared" ca="1" si="17"/>
        <v>18.5</v>
      </c>
      <c r="BB12" s="14">
        <f t="shared" ca="1" si="18"/>
        <v>18.5</v>
      </c>
      <c r="BC12" s="15">
        <f t="shared" ca="1" si="19"/>
        <v>17.5</v>
      </c>
    </row>
    <row r="13" spans="1:55" s="1" customFormat="1" ht="16.8" x14ac:dyDescent="0.5">
      <c r="A13" s="12" t="s">
        <v>96</v>
      </c>
      <c r="B13" s="12">
        <v>6548424</v>
      </c>
      <c r="C13" s="12" t="s">
        <v>41</v>
      </c>
      <c r="D13" s="12">
        <v>1009</v>
      </c>
      <c r="E13" s="12" t="s">
        <v>42</v>
      </c>
      <c r="F13" s="12">
        <f t="shared" ca="1" si="1"/>
        <v>19</v>
      </c>
      <c r="G13" s="12">
        <f t="shared" ca="1" si="1"/>
        <v>20</v>
      </c>
      <c r="H13" s="12">
        <f t="shared" ca="1" si="1"/>
        <v>15</v>
      </c>
      <c r="I13" s="12">
        <f t="shared" ca="1" si="1"/>
        <v>19</v>
      </c>
      <c r="J13" s="12">
        <f t="shared" ca="1" si="1"/>
        <v>19</v>
      </c>
      <c r="K13" s="12">
        <f t="shared" ca="1" si="20"/>
        <v>18</v>
      </c>
      <c r="L13" s="12">
        <f t="shared" ca="1" si="20"/>
        <v>17</v>
      </c>
      <c r="M13" s="12">
        <f t="shared" ca="1" si="20"/>
        <v>17</v>
      </c>
      <c r="N13" s="12">
        <f t="shared" ca="1" si="20"/>
        <v>20</v>
      </c>
      <c r="O13" s="12">
        <f t="shared" ca="1" si="20"/>
        <v>17</v>
      </c>
      <c r="P13" s="12">
        <f t="shared" ca="1" si="20"/>
        <v>16</v>
      </c>
      <c r="Q13" s="12">
        <f t="shared" ca="1" si="20"/>
        <v>20</v>
      </c>
      <c r="R13" s="12">
        <f t="shared" ca="1" si="20"/>
        <v>18</v>
      </c>
      <c r="S13" s="12">
        <f t="shared" ca="1" si="20"/>
        <v>19</v>
      </c>
      <c r="T13" s="12">
        <f t="shared" ca="1" si="20"/>
        <v>19</v>
      </c>
      <c r="U13" s="12">
        <f t="shared" ca="1" si="20"/>
        <v>20</v>
      </c>
      <c r="V13" s="12">
        <f t="shared" ca="1" si="20"/>
        <v>15</v>
      </c>
      <c r="W13" s="12">
        <f t="shared" ca="1" si="20"/>
        <v>15</v>
      </c>
      <c r="X13" s="12">
        <f t="shared" ca="1" si="20"/>
        <v>17</v>
      </c>
      <c r="Y13" s="12">
        <f t="shared" ca="1" si="20"/>
        <v>16</v>
      </c>
      <c r="Z13" s="12">
        <f t="shared" ca="1" si="20"/>
        <v>18</v>
      </c>
      <c r="AA13" s="12">
        <f t="shared" ca="1" si="20"/>
        <v>19</v>
      </c>
      <c r="AB13" s="12">
        <f t="shared" ca="1" si="20"/>
        <v>20</v>
      </c>
      <c r="AC13" s="12">
        <f t="shared" ca="1" si="20"/>
        <v>20</v>
      </c>
      <c r="AD13" s="12">
        <f t="shared" ca="1" si="20"/>
        <v>15</v>
      </c>
      <c r="AE13" s="12">
        <f t="shared" ca="1" si="20"/>
        <v>16</v>
      </c>
      <c r="AF13" s="12">
        <f t="shared" ca="1" si="20"/>
        <v>20</v>
      </c>
      <c r="AG13" s="12">
        <f t="shared" ca="1" si="20"/>
        <v>17</v>
      </c>
      <c r="AH13" s="12">
        <f t="shared" ca="1" si="20"/>
        <v>16</v>
      </c>
      <c r="AI13" s="12">
        <f t="shared" ca="1" si="20"/>
        <v>15</v>
      </c>
      <c r="AJ13" s="12">
        <f t="shared" ca="1" si="20"/>
        <v>20</v>
      </c>
      <c r="AK13" s="12">
        <f t="shared" ca="1" si="20"/>
        <v>16</v>
      </c>
      <c r="AL13" s="12">
        <f t="shared" ca="1" si="2"/>
        <v>19.5</v>
      </c>
      <c r="AM13" s="12">
        <f t="shared" ca="1" si="3"/>
        <v>17</v>
      </c>
      <c r="AN13" s="12">
        <f t="shared" ca="1" si="4"/>
        <v>18.5</v>
      </c>
      <c r="AO13" s="12">
        <f t="shared" ca="1" si="5"/>
        <v>17</v>
      </c>
      <c r="AP13" s="12">
        <f t="shared" ca="1" si="6"/>
        <v>18.5</v>
      </c>
      <c r="AQ13" s="12">
        <f t="shared" ca="1" si="7"/>
        <v>18</v>
      </c>
      <c r="AR13" s="12">
        <f t="shared" ca="1" si="8"/>
        <v>18.5</v>
      </c>
      <c r="AS13" s="12">
        <f t="shared" ca="1" si="9"/>
        <v>19.5</v>
      </c>
      <c r="AT13" s="12">
        <f t="shared" ca="1" si="10"/>
        <v>15</v>
      </c>
      <c r="AU13" s="12">
        <f t="shared" ca="1" si="11"/>
        <v>16.5</v>
      </c>
      <c r="AV13" s="13">
        <f t="shared" ca="1" si="12"/>
        <v>18.5</v>
      </c>
      <c r="AW13" s="14">
        <f t="shared" ca="1" si="13"/>
        <v>20</v>
      </c>
      <c r="AX13" s="14">
        <f t="shared" ca="1" si="14"/>
        <v>20</v>
      </c>
      <c r="AY13" s="14">
        <f t="shared" ca="1" si="15"/>
        <v>15</v>
      </c>
      <c r="AZ13" s="14">
        <f t="shared" ca="1" si="16"/>
        <v>16</v>
      </c>
      <c r="BA13" s="14">
        <f t="shared" ca="1" si="17"/>
        <v>18.5</v>
      </c>
      <c r="BB13" s="14">
        <f t="shared" ca="1" si="18"/>
        <v>15.5</v>
      </c>
      <c r="BC13" s="15">
        <f t="shared" ca="1" si="19"/>
        <v>18</v>
      </c>
    </row>
    <row r="14" spans="1:55" s="1" customFormat="1" ht="16.8" x14ac:dyDescent="0.5">
      <c r="A14" s="12" t="s">
        <v>97</v>
      </c>
      <c r="B14" s="12">
        <v>1694358796</v>
      </c>
      <c r="C14" s="12" t="s">
        <v>41</v>
      </c>
      <c r="D14" s="12">
        <v>1010</v>
      </c>
      <c r="E14" s="12" t="s">
        <v>42</v>
      </c>
      <c r="F14" s="12">
        <f t="shared" ca="1" si="1"/>
        <v>16</v>
      </c>
      <c r="G14" s="12">
        <f t="shared" ca="1" si="1"/>
        <v>18</v>
      </c>
      <c r="H14" s="12">
        <f t="shared" ca="1" si="1"/>
        <v>20</v>
      </c>
      <c r="I14" s="12">
        <f t="shared" ca="1" si="1"/>
        <v>19</v>
      </c>
      <c r="J14" s="12">
        <f t="shared" ca="1" si="1"/>
        <v>17</v>
      </c>
      <c r="K14" s="12">
        <f t="shared" ca="1" si="20"/>
        <v>15</v>
      </c>
      <c r="L14" s="12">
        <f t="shared" ca="1" si="20"/>
        <v>17</v>
      </c>
      <c r="M14" s="12">
        <f t="shared" ca="1" si="20"/>
        <v>15</v>
      </c>
      <c r="N14" s="12">
        <f t="shared" ca="1" si="20"/>
        <v>16</v>
      </c>
      <c r="O14" s="12">
        <f t="shared" ca="1" si="20"/>
        <v>16</v>
      </c>
      <c r="P14" s="12">
        <f t="shared" ca="1" si="20"/>
        <v>19</v>
      </c>
      <c r="Q14" s="12">
        <f t="shared" ca="1" si="20"/>
        <v>15</v>
      </c>
      <c r="R14" s="12">
        <f t="shared" ca="1" si="20"/>
        <v>16</v>
      </c>
      <c r="S14" s="12">
        <f t="shared" ca="1" si="20"/>
        <v>16</v>
      </c>
      <c r="T14" s="12">
        <f t="shared" ca="1" si="20"/>
        <v>19</v>
      </c>
      <c r="U14" s="12">
        <f t="shared" ca="1" si="20"/>
        <v>16</v>
      </c>
      <c r="V14" s="12">
        <f t="shared" ca="1" si="20"/>
        <v>18</v>
      </c>
      <c r="W14" s="12">
        <f t="shared" ca="1" si="20"/>
        <v>16</v>
      </c>
      <c r="X14" s="12">
        <f t="shared" ca="1" si="20"/>
        <v>17</v>
      </c>
      <c r="Y14" s="12">
        <f t="shared" ca="1" si="20"/>
        <v>17</v>
      </c>
      <c r="Z14" s="12">
        <f t="shared" ca="1" si="20"/>
        <v>17</v>
      </c>
      <c r="AA14" s="12">
        <f t="shared" ca="1" si="20"/>
        <v>18</v>
      </c>
      <c r="AB14" s="12">
        <f t="shared" ca="1" si="20"/>
        <v>18</v>
      </c>
      <c r="AC14" s="12">
        <f t="shared" ca="1" si="20"/>
        <v>17</v>
      </c>
      <c r="AD14" s="12">
        <f t="shared" ca="1" si="20"/>
        <v>17</v>
      </c>
      <c r="AE14" s="12">
        <f t="shared" ca="1" si="20"/>
        <v>15</v>
      </c>
      <c r="AF14" s="12">
        <f t="shared" ca="1" si="20"/>
        <v>20</v>
      </c>
      <c r="AG14" s="12">
        <f t="shared" ca="1" si="20"/>
        <v>18</v>
      </c>
      <c r="AH14" s="12">
        <f t="shared" ca="1" si="20"/>
        <v>18</v>
      </c>
      <c r="AI14" s="12">
        <f t="shared" ca="1" si="20"/>
        <v>15</v>
      </c>
      <c r="AJ14" s="12">
        <f t="shared" ca="1" si="20"/>
        <v>17</v>
      </c>
      <c r="AK14" s="12">
        <f t="shared" ca="1" si="20"/>
        <v>18</v>
      </c>
      <c r="AL14" s="12">
        <f t="shared" ca="1" si="2"/>
        <v>17</v>
      </c>
      <c r="AM14" s="12">
        <f t="shared" ca="1" si="3"/>
        <v>19.5</v>
      </c>
      <c r="AN14" s="12">
        <f t="shared" ca="1" si="4"/>
        <v>16</v>
      </c>
      <c r="AO14" s="12">
        <f t="shared" ca="1" si="5"/>
        <v>16</v>
      </c>
      <c r="AP14" s="12">
        <f t="shared" ca="1" si="6"/>
        <v>16</v>
      </c>
      <c r="AQ14" s="12">
        <f t="shared" ca="1" si="7"/>
        <v>17</v>
      </c>
      <c r="AR14" s="12">
        <f t="shared" ca="1" si="8"/>
        <v>16</v>
      </c>
      <c r="AS14" s="12">
        <f t="shared" ca="1" si="9"/>
        <v>17.5</v>
      </c>
      <c r="AT14" s="12">
        <f t="shared" ca="1" si="10"/>
        <v>17</v>
      </c>
      <c r="AU14" s="12">
        <f t="shared" ca="1" si="11"/>
        <v>17</v>
      </c>
      <c r="AV14" s="13">
        <f t="shared" ca="1" si="12"/>
        <v>17.5</v>
      </c>
      <c r="AW14" s="14">
        <f t="shared" ca="1" si="13"/>
        <v>18</v>
      </c>
      <c r="AX14" s="14">
        <f t="shared" ca="1" si="14"/>
        <v>17</v>
      </c>
      <c r="AY14" s="14">
        <f t="shared" ca="1" si="15"/>
        <v>17</v>
      </c>
      <c r="AZ14" s="14">
        <f t="shared" ca="1" si="16"/>
        <v>15</v>
      </c>
      <c r="BA14" s="14">
        <f t="shared" ca="1" si="17"/>
        <v>19</v>
      </c>
      <c r="BB14" s="14">
        <f t="shared" ca="1" si="18"/>
        <v>16.5</v>
      </c>
      <c r="BC14" s="15">
        <f t="shared" ca="1" si="19"/>
        <v>17.5</v>
      </c>
    </row>
    <row r="15" spans="1:55" s="1" customFormat="1" ht="16.8" x14ac:dyDescent="0.5">
      <c r="A15" s="12" t="s">
        <v>98</v>
      </c>
      <c r="B15" s="12">
        <v>34848</v>
      </c>
      <c r="C15" s="12" t="s">
        <v>41</v>
      </c>
      <c r="D15" s="12">
        <v>1011</v>
      </c>
      <c r="E15" s="12" t="s">
        <v>42</v>
      </c>
      <c r="F15" s="12">
        <f t="shared" ca="1" si="1"/>
        <v>17</v>
      </c>
      <c r="G15" s="12">
        <f t="shared" ca="1" si="1"/>
        <v>20</v>
      </c>
      <c r="H15" s="12">
        <f t="shared" ca="1" si="1"/>
        <v>19</v>
      </c>
      <c r="I15" s="12">
        <f t="shared" ca="1" si="1"/>
        <v>15</v>
      </c>
      <c r="J15" s="12">
        <f t="shared" ca="1" si="1"/>
        <v>19</v>
      </c>
      <c r="K15" s="12">
        <f t="shared" ca="1" si="20"/>
        <v>16</v>
      </c>
      <c r="L15" s="12">
        <f t="shared" ca="1" si="20"/>
        <v>19</v>
      </c>
      <c r="M15" s="12">
        <f t="shared" ca="1" si="20"/>
        <v>16</v>
      </c>
      <c r="N15" s="12">
        <f t="shared" ca="1" si="20"/>
        <v>20</v>
      </c>
      <c r="O15" s="12">
        <f t="shared" ca="1" si="20"/>
        <v>16</v>
      </c>
      <c r="P15" s="12">
        <f t="shared" ca="1" si="20"/>
        <v>16</v>
      </c>
      <c r="Q15" s="12">
        <f t="shared" ca="1" si="20"/>
        <v>18</v>
      </c>
      <c r="R15" s="12">
        <f t="shared" ca="1" si="20"/>
        <v>20</v>
      </c>
      <c r="S15" s="12">
        <f t="shared" ca="1" si="20"/>
        <v>18</v>
      </c>
      <c r="T15" s="12">
        <f t="shared" ca="1" si="20"/>
        <v>16</v>
      </c>
      <c r="U15" s="12">
        <f t="shared" ca="1" si="20"/>
        <v>20</v>
      </c>
      <c r="V15" s="12">
        <f t="shared" ca="1" si="20"/>
        <v>19</v>
      </c>
      <c r="W15" s="12">
        <f t="shared" ca="1" si="20"/>
        <v>17</v>
      </c>
      <c r="X15" s="12">
        <f t="shared" ca="1" si="20"/>
        <v>15</v>
      </c>
      <c r="Y15" s="12">
        <f t="shared" ca="1" si="20"/>
        <v>15</v>
      </c>
      <c r="Z15" s="12">
        <f t="shared" ca="1" si="20"/>
        <v>15</v>
      </c>
      <c r="AA15" s="12">
        <f t="shared" ca="1" si="20"/>
        <v>19</v>
      </c>
      <c r="AB15" s="12">
        <f t="shared" ca="1" si="20"/>
        <v>15</v>
      </c>
      <c r="AC15" s="12">
        <f t="shared" ca="1" si="20"/>
        <v>16</v>
      </c>
      <c r="AD15" s="12">
        <f t="shared" ca="1" si="20"/>
        <v>20</v>
      </c>
      <c r="AE15" s="12">
        <f t="shared" ca="1" si="20"/>
        <v>17</v>
      </c>
      <c r="AF15" s="12">
        <f t="shared" ca="1" si="20"/>
        <v>18</v>
      </c>
      <c r="AG15" s="12">
        <f t="shared" ca="1" si="20"/>
        <v>16</v>
      </c>
      <c r="AH15" s="12">
        <f t="shared" ca="1" si="20"/>
        <v>17</v>
      </c>
      <c r="AI15" s="12">
        <f t="shared" ca="1" si="20"/>
        <v>17</v>
      </c>
      <c r="AJ15" s="12">
        <f t="shared" ca="1" si="20"/>
        <v>17</v>
      </c>
      <c r="AK15" s="12">
        <f t="shared" ca="1" si="20"/>
        <v>17</v>
      </c>
      <c r="AL15" s="12">
        <f t="shared" ca="1" si="2"/>
        <v>18.5</v>
      </c>
      <c r="AM15" s="12">
        <f t="shared" ca="1" si="3"/>
        <v>17</v>
      </c>
      <c r="AN15" s="12">
        <f t="shared" ca="1" si="4"/>
        <v>17.5</v>
      </c>
      <c r="AO15" s="12">
        <f t="shared" ca="1" si="5"/>
        <v>17.5</v>
      </c>
      <c r="AP15" s="12">
        <f t="shared" ca="1" si="6"/>
        <v>18</v>
      </c>
      <c r="AQ15" s="12">
        <f t="shared" ca="1" si="7"/>
        <v>17</v>
      </c>
      <c r="AR15" s="12">
        <f t="shared" ca="1" si="8"/>
        <v>19</v>
      </c>
      <c r="AS15" s="12">
        <f t="shared" ca="1" si="9"/>
        <v>18</v>
      </c>
      <c r="AT15" s="12">
        <f t="shared" ca="1" si="10"/>
        <v>18</v>
      </c>
      <c r="AU15" s="12">
        <f t="shared" ca="1" si="11"/>
        <v>15</v>
      </c>
      <c r="AV15" s="13">
        <f t="shared" ca="1" si="12"/>
        <v>17</v>
      </c>
      <c r="AW15" s="14">
        <f t="shared" ca="1" si="13"/>
        <v>15</v>
      </c>
      <c r="AX15" s="14">
        <f t="shared" ca="1" si="14"/>
        <v>16</v>
      </c>
      <c r="AY15" s="14">
        <f t="shared" ca="1" si="15"/>
        <v>20</v>
      </c>
      <c r="AZ15" s="14">
        <f t="shared" ca="1" si="16"/>
        <v>17</v>
      </c>
      <c r="BA15" s="14">
        <f t="shared" ca="1" si="17"/>
        <v>17</v>
      </c>
      <c r="BB15" s="14">
        <f t="shared" ca="1" si="18"/>
        <v>17</v>
      </c>
      <c r="BC15" s="15">
        <f t="shared" ca="1" si="19"/>
        <v>17</v>
      </c>
    </row>
    <row r="16" spans="1:55" s="1" customFormat="1" ht="16.8" x14ac:dyDescent="0.5">
      <c r="A16" s="12" t="s">
        <v>99</v>
      </c>
      <c r="B16" s="12">
        <v>955466</v>
      </c>
      <c r="C16" s="12" t="s">
        <v>41</v>
      </c>
      <c r="D16" s="12">
        <v>1012</v>
      </c>
      <c r="E16" s="12" t="s">
        <v>42</v>
      </c>
      <c r="F16" s="12">
        <f t="shared" ca="1" si="1"/>
        <v>15</v>
      </c>
      <c r="G16" s="12">
        <f t="shared" ca="1" si="1"/>
        <v>15</v>
      </c>
      <c r="H16" s="12">
        <f t="shared" ca="1" si="1"/>
        <v>19</v>
      </c>
      <c r="I16" s="12">
        <f t="shared" ca="1" si="1"/>
        <v>18</v>
      </c>
      <c r="J16" s="12">
        <f t="shared" ca="1" si="1"/>
        <v>20</v>
      </c>
      <c r="K16" s="12">
        <f t="shared" ca="1" si="20"/>
        <v>20</v>
      </c>
      <c r="L16" s="12">
        <f t="shared" ca="1" si="20"/>
        <v>18</v>
      </c>
      <c r="M16" s="12">
        <f t="shared" ca="1" si="20"/>
        <v>18</v>
      </c>
      <c r="N16" s="12">
        <f t="shared" ca="1" si="20"/>
        <v>15</v>
      </c>
      <c r="O16" s="12">
        <f t="shared" ca="1" si="20"/>
        <v>19</v>
      </c>
      <c r="P16" s="12">
        <f t="shared" ca="1" si="20"/>
        <v>18</v>
      </c>
      <c r="Q16" s="12">
        <f t="shared" ca="1" si="20"/>
        <v>19</v>
      </c>
      <c r="R16" s="12">
        <f t="shared" ca="1" si="20"/>
        <v>15</v>
      </c>
      <c r="S16" s="12">
        <f t="shared" ca="1" si="20"/>
        <v>16</v>
      </c>
      <c r="T16" s="12">
        <f t="shared" ca="1" si="20"/>
        <v>15</v>
      </c>
      <c r="U16" s="12">
        <f t="shared" ca="1" si="20"/>
        <v>15</v>
      </c>
      <c r="V16" s="12">
        <f t="shared" ca="1" si="20"/>
        <v>17</v>
      </c>
      <c r="W16" s="12">
        <f t="shared" ca="1" si="20"/>
        <v>16</v>
      </c>
      <c r="X16" s="12">
        <f t="shared" ca="1" si="20"/>
        <v>20</v>
      </c>
      <c r="Y16" s="12">
        <f t="shared" ca="1" si="20"/>
        <v>19</v>
      </c>
      <c r="Z16" s="12">
        <f t="shared" ca="1" si="20"/>
        <v>18</v>
      </c>
      <c r="AA16" s="12">
        <f t="shared" ca="1" si="20"/>
        <v>15</v>
      </c>
      <c r="AB16" s="12">
        <f t="shared" ca="1" si="20"/>
        <v>16</v>
      </c>
      <c r="AC16" s="12">
        <f t="shared" ca="1" si="20"/>
        <v>20</v>
      </c>
      <c r="AD16" s="12">
        <f t="shared" ca="1" si="20"/>
        <v>15</v>
      </c>
      <c r="AE16" s="12">
        <f t="shared" ca="1" si="20"/>
        <v>17</v>
      </c>
      <c r="AF16" s="12">
        <f t="shared" ca="1" si="20"/>
        <v>16</v>
      </c>
      <c r="AG16" s="12">
        <f t="shared" ca="1" si="20"/>
        <v>18</v>
      </c>
      <c r="AH16" s="12">
        <f t="shared" ca="1" si="20"/>
        <v>20</v>
      </c>
      <c r="AI16" s="12">
        <f t="shared" ca="1" si="20"/>
        <v>18</v>
      </c>
      <c r="AJ16" s="12">
        <f t="shared" ca="1" si="20"/>
        <v>19</v>
      </c>
      <c r="AK16" s="12">
        <f t="shared" ca="1" si="20"/>
        <v>15</v>
      </c>
      <c r="AL16" s="12">
        <f t="shared" ca="1" si="2"/>
        <v>15</v>
      </c>
      <c r="AM16" s="12">
        <f t="shared" ca="1" si="3"/>
        <v>18.5</v>
      </c>
      <c r="AN16" s="12">
        <f t="shared" ca="1" si="4"/>
        <v>20</v>
      </c>
      <c r="AO16" s="12">
        <f t="shared" ca="1" si="5"/>
        <v>18</v>
      </c>
      <c r="AP16" s="12">
        <f t="shared" ca="1" si="6"/>
        <v>17</v>
      </c>
      <c r="AQ16" s="12">
        <f t="shared" ca="1" si="7"/>
        <v>18.5</v>
      </c>
      <c r="AR16" s="12">
        <f t="shared" ca="1" si="8"/>
        <v>15.5</v>
      </c>
      <c r="AS16" s="12">
        <f t="shared" ca="1" si="9"/>
        <v>15</v>
      </c>
      <c r="AT16" s="12">
        <f t="shared" ca="1" si="10"/>
        <v>16.5</v>
      </c>
      <c r="AU16" s="12">
        <f t="shared" ca="1" si="11"/>
        <v>19.5</v>
      </c>
      <c r="AV16" s="13">
        <f t="shared" ca="1" si="12"/>
        <v>16.5</v>
      </c>
      <c r="AW16" s="14">
        <f t="shared" ca="1" si="13"/>
        <v>16</v>
      </c>
      <c r="AX16" s="14">
        <f t="shared" ca="1" si="14"/>
        <v>20</v>
      </c>
      <c r="AY16" s="14">
        <f t="shared" ca="1" si="15"/>
        <v>15</v>
      </c>
      <c r="AZ16" s="14">
        <f t="shared" ca="1" si="16"/>
        <v>17</v>
      </c>
      <c r="BA16" s="14">
        <f t="shared" ca="1" si="17"/>
        <v>17</v>
      </c>
      <c r="BB16" s="14">
        <f t="shared" ca="1" si="18"/>
        <v>19</v>
      </c>
      <c r="BC16" s="15">
        <f t="shared" ca="1" si="19"/>
        <v>17</v>
      </c>
    </row>
    <row r="17" spans="1:55" s="1" customFormat="1" ht="16.8" x14ac:dyDescent="0.5">
      <c r="A17" s="12" t="s">
        <v>100</v>
      </c>
      <c r="B17" s="12">
        <v>587878</v>
      </c>
      <c r="C17" s="12" t="s">
        <v>41</v>
      </c>
      <c r="D17" s="12">
        <v>1013</v>
      </c>
      <c r="E17" s="12" t="s">
        <v>42</v>
      </c>
      <c r="F17" s="12">
        <f t="shared" ca="1" si="1"/>
        <v>19</v>
      </c>
      <c r="G17" s="12">
        <f t="shared" ca="1" si="1"/>
        <v>16</v>
      </c>
      <c r="H17" s="12">
        <f t="shared" ca="1" si="1"/>
        <v>19</v>
      </c>
      <c r="I17" s="12">
        <f t="shared" ca="1" si="1"/>
        <v>19</v>
      </c>
      <c r="J17" s="12">
        <f t="shared" ca="1" si="1"/>
        <v>19</v>
      </c>
      <c r="K17" s="12">
        <f t="shared" ca="1" si="20"/>
        <v>17</v>
      </c>
      <c r="L17" s="12">
        <f t="shared" ca="1" si="20"/>
        <v>17</v>
      </c>
      <c r="M17" s="12">
        <f t="shared" ca="1" si="20"/>
        <v>17</v>
      </c>
      <c r="N17" s="12">
        <f t="shared" ca="1" si="20"/>
        <v>20</v>
      </c>
      <c r="O17" s="12">
        <f t="shared" ca="1" si="20"/>
        <v>18</v>
      </c>
      <c r="P17" s="12">
        <f t="shared" ca="1" si="20"/>
        <v>17</v>
      </c>
      <c r="Q17" s="12">
        <f t="shared" ca="1" si="20"/>
        <v>15</v>
      </c>
      <c r="R17" s="12">
        <f t="shared" ca="1" si="20"/>
        <v>15</v>
      </c>
      <c r="S17" s="12">
        <f t="shared" ca="1" si="20"/>
        <v>15</v>
      </c>
      <c r="T17" s="12">
        <f t="shared" ca="1" si="20"/>
        <v>15</v>
      </c>
      <c r="U17" s="12">
        <f t="shared" ca="1" si="20"/>
        <v>18</v>
      </c>
      <c r="V17" s="12">
        <f t="shared" ca="1" si="20"/>
        <v>19</v>
      </c>
      <c r="W17" s="12">
        <f t="shared" ca="1" si="20"/>
        <v>20</v>
      </c>
      <c r="X17" s="12">
        <f t="shared" ca="1" si="20"/>
        <v>15</v>
      </c>
      <c r="Y17" s="12">
        <f t="shared" ca="1" si="20"/>
        <v>18</v>
      </c>
      <c r="Z17" s="12">
        <f t="shared" ca="1" si="20"/>
        <v>16</v>
      </c>
      <c r="AA17" s="12">
        <f t="shared" ca="1" si="20"/>
        <v>19</v>
      </c>
      <c r="AB17" s="12">
        <f t="shared" ca="1" si="20"/>
        <v>18</v>
      </c>
      <c r="AC17" s="12">
        <f t="shared" ca="1" si="20"/>
        <v>16</v>
      </c>
      <c r="AD17" s="12">
        <f t="shared" ca="1" si="20"/>
        <v>15</v>
      </c>
      <c r="AE17" s="12">
        <f t="shared" ca="1" si="20"/>
        <v>17</v>
      </c>
      <c r="AF17" s="12">
        <f t="shared" ca="1" si="20"/>
        <v>16</v>
      </c>
      <c r="AG17" s="12">
        <f t="shared" ca="1" si="20"/>
        <v>18</v>
      </c>
      <c r="AH17" s="12">
        <f t="shared" ca="1" si="20"/>
        <v>15</v>
      </c>
      <c r="AI17" s="12">
        <f t="shared" ca="1" si="20"/>
        <v>15</v>
      </c>
      <c r="AJ17" s="12">
        <f t="shared" ca="1" si="20"/>
        <v>19</v>
      </c>
      <c r="AK17" s="12">
        <f t="shared" ca="1" si="20"/>
        <v>16</v>
      </c>
      <c r="AL17" s="12">
        <f t="shared" ca="1" si="2"/>
        <v>17.5</v>
      </c>
      <c r="AM17" s="12">
        <f t="shared" ca="1" si="3"/>
        <v>19</v>
      </c>
      <c r="AN17" s="12">
        <f t="shared" ca="1" si="4"/>
        <v>18</v>
      </c>
      <c r="AO17" s="12">
        <f t="shared" ca="1" si="5"/>
        <v>17</v>
      </c>
      <c r="AP17" s="12">
        <f t="shared" ca="1" si="6"/>
        <v>19</v>
      </c>
      <c r="AQ17" s="12">
        <f t="shared" ca="1" si="7"/>
        <v>16</v>
      </c>
      <c r="AR17" s="12">
        <f t="shared" ca="1" si="8"/>
        <v>15</v>
      </c>
      <c r="AS17" s="12">
        <f t="shared" ca="1" si="9"/>
        <v>16.5</v>
      </c>
      <c r="AT17" s="12">
        <f t="shared" ca="1" si="10"/>
        <v>19.5</v>
      </c>
      <c r="AU17" s="12">
        <f t="shared" ca="1" si="11"/>
        <v>16.5</v>
      </c>
      <c r="AV17" s="13">
        <f t="shared" ca="1" si="12"/>
        <v>17.5</v>
      </c>
      <c r="AW17" s="14">
        <f t="shared" ca="1" si="13"/>
        <v>18</v>
      </c>
      <c r="AX17" s="14">
        <f t="shared" ca="1" si="14"/>
        <v>16</v>
      </c>
      <c r="AY17" s="14">
        <f t="shared" ca="1" si="15"/>
        <v>15</v>
      </c>
      <c r="AZ17" s="14">
        <f t="shared" ca="1" si="16"/>
        <v>17</v>
      </c>
      <c r="BA17" s="14">
        <f t="shared" ca="1" si="17"/>
        <v>17</v>
      </c>
      <c r="BB17" s="14">
        <f t="shared" ca="1" si="18"/>
        <v>15</v>
      </c>
      <c r="BC17" s="15">
        <f t="shared" ca="1" si="19"/>
        <v>17.5</v>
      </c>
    </row>
    <row r="18" spans="1:55" s="1" customFormat="1" ht="16.8" x14ac:dyDescent="0.5">
      <c r="A18" s="12" t="s">
        <v>101</v>
      </c>
      <c r="B18" s="12">
        <v>164864648</v>
      </c>
      <c r="C18" s="12" t="s">
        <v>41</v>
      </c>
      <c r="D18" s="12">
        <v>1014</v>
      </c>
      <c r="E18" s="12" t="s">
        <v>42</v>
      </c>
      <c r="F18" s="12">
        <f t="shared" ca="1" si="1"/>
        <v>19</v>
      </c>
      <c r="G18" s="12">
        <f t="shared" ca="1" si="1"/>
        <v>17</v>
      </c>
      <c r="H18" s="12">
        <f t="shared" ca="1" si="1"/>
        <v>15</v>
      </c>
      <c r="I18" s="12">
        <f t="shared" ca="1" si="1"/>
        <v>17</v>
      </c>
      <c r="J18" s="12">
        <f t="shared" ca="1" si="1"/>
        <v>19</v>
      </c>
      <c r="K18" s="12">
        <f t="shared" ca="1" si="20"/>
        <v>17</v>
      </c>
      <c r="L18" s="12">
        <f t="shared" ca="1" si="20"/>
        <v>20</v>
      </c>
      <c r="M18" s="12">
        <f t="shared" ca="1" si="20"/>
        <v>17</v>
      </c>
      <c r="N18" s="12">
        <f t="shared" ca="1" si="20"/>
        <v>19</v>
      </c>
      <c r="O18" s="12">
        <f t="shared" ca="1" si="20"/>
        <v>17</v>
      </c>
      <c r="P18" s="12">
        <f t="shared" ca="1" si="20"/>
        <v>19</v>
      </c>
      <c r="Q18" s="12">
        <f t="shared" ca="1" si="20"/>
        <v>17</v>
      </c>
      <c r="R18" s="12">
        <f t="shared" ca="1" si="20"/>
        <v>17</v>
      </c>
      <c r="S18" s="12">
        <f t="shared" ca="1" si="20"/>
        <v>15</v>
      </c>
      <c r="T18" s="12">
        <f t="shared" ca="1" si="20"/>
        <v>15</v>
      </c>
      <c r="U18" s="12">
        <f t="shared" ca="1" si="20"/>
        <v>17</v>
      </c>
      <c r="V18" s="12">
        <f t="shared" ca="1" si="20"/>
        <v>16</v>
      </c>
      <c r="W18" s="12">
        <f t="shared" ca="1" si="20"/>
        <v>20</v>
      </c>
      <c r="X18" s="12">
        <f t="shared" ca="1" si="20"/>
        <v>15</v>
      </c>
      <c r="Y18" s="12">
        <f t="shared" ca="1" si="20"/>
        <v>18</v>
      </c>
      <c r="Z18" s="12">
        <f t="shared" ca="1" si="20"/>
        <v>18</v>
      </c>
      <c r="AA18" s="12">
        <f t="shared" ca="1" si="20"/>
        <v>17</v>
      </c>
      <c r="AB18" s="12">
        <f t="shared" ca="1" si="20"/>
        <v>18</v>
      </c>
      <c r="AC18" s="12">
        <f t="shared" ca="1" si="20"/>
        <v>20</v>
      </c>
      <c r="AD18" s="12">
        <f t="shared" ca="1" si="20"/>
        <v>20</v>
      </c>
      <c r="AE18" s="12">
        <f t="shared" ca="1" si="20"/>
        <v>17</v>
      </c>
      <c r="AF18" s="12">
        <f t="shared" ca="1" si="20"/>
        <v>19</v>
      </c>
      <c r="AG18" s="12">
        <f t="shared" ca="1" si="20"/>
        <v>20</v>
      </c>
      <c r="AH18" s="12">
        <f t="shared" ca="1" si="20"/>
        <v>20</v>
      </c>
      <c r="AI18" s="12">
        <f t="shared" ca="1" si="20"/>
        <v>18</v>
      </c>
      <c r="AJ18" s="12">
        <f t="shared" ca="1" si="20"/>
        <v>15</v>
      </c>
      <c r="AK18" s="12">
        <f t="shared" ca="1" si="20"/>
        <v>20</v>
      </c>
      <c r="AL18" s="12">
        <f t="shared" ca="1" si="2"/>
        <v>18</v>
      </c>
      <c r="AM18" s="12">
        <f t="shared" ca="1" si="3"/>
        <v>16</v>
      </c>
      <c r="AN18" s="12">
        <f t="shared" ca="1" si="4"/>
        <v>18</v>
      </c>
      <c r="AO18" s="12">
        <f t="shared" ca="1" si="5"/>
        <v>18.5</v>
      </c>
      <c r="AP18" s="12">
        <f t="shared" ca="1" si="6"/>
        <v>18</v>
      </c>
      <c r="AQ18" s="12">
        <f t="shared" ca="1" si="7"/>
        <v>18</v>
      </c>
      <c r="AR18" s="12">
        <f t="shared" ca="1" si="8"/>
        <v>16</v>
      </c>
      <c r="AS18" s="12">
        <f t="shared" ca="1" si="9"/>
        <v>16</v>
      </c>
      <c r="AT18" s="12">
        <f t="shared" ca="1" si="10"/>
        <v>18</v>
      </c>
      <c r="AU18" s="12">
        <f t="shared" ca="1" si="11"/>
        <v>16.5</v>
      </c>
      <c r="AV18" s="13">
        <f t="shared" ca="1" si="12"/>
        <v>17.5</v>
      </c>
      <c r="AW18" s="14">
        <f t="shared" ca="1" si="13"/>
        <v>18</v>
      </c>
      <c r="AX18" s="14">
        <f t="shared" ca="1" si="14"/>
        <v>20</v>
      </c>
      <c r="AY18" s="14">
        <f t="shared" ca="1" si="15"/>
        <v>20</v>
      </c>
      <c r="AZ18" s="14">
        <f t="shared" ca="1" si="16"/>
        <v>17</v>
      </c>
      <c r="BA18" s="14">
        <f t="shared" ca="1" si="17"/>
        <v>19.5</v>
      </c>
      <c r="BB18" s="14">
        <f t="shared" ca="1" si="18"/>
        <v>19</v>
      </c>
      <c r="BC18" s="15">
        <f t="shared" ca="1" si="19"/>
        <v>17.5</v>
      </c>
    </row>
    <row r="19" spans="1:55" s="1" customFormat="1" ht="16.8" x14ac:dyDescent="0.5">
      <c r="A19" s="12" t="s">
        <v>102</v>
      </c>
      <c r="B19" s="12">
        <v>168468468</v>
      </c>
      <c r="C19" s="12" t="s">
        <v>41</v>
      </c>
      <c r="D19" s="12">
        <v>1015</v>
      </c>
      <c r="E19" s="12" t="s">
        <v>42</v>
      </c>
      <c r="F19" s="12">
        <f t="shared" ca="1" si="1"/>
        <v>20</v>
      </c>
      <c r="G19" s="12">
        <f t="shared" ca="1" si="1"/>
        <v>18</v>
      </c>
      <c r="H19" s="12">
        <f t="shared" ca="1" si="1"/>
        <v>20</v>
      </c>
      <c r="I19" s="12">
        <f t="shared" ca="1" si="1"/>
        <v>16</v>
      </c>
      <c r="J19" s="12">
        <f t="shared" ca="1" si="1"/>
        <v>16</v>
      </c>
      <c r="K19" s="12">
        <f t="shared" ca="1" si="20"/>
        <v>16</v>
      </c>
      <c r="L19" s="12">
        <f t="shared" ca="1" si="20"/>
        <v>16</v>
      </c>
      <c r="M19" s="12">
        <f t="shared" ca="1" si="20"/>
        <v>15</v>
      </c>
      <c r="N19" s="12">
        <f t="shared" ca="1" si="20"/>
        <v>16</v>
      </c>
      <c r="O19" s="12">
        <f t="shared" ca="1" si="20"/>
        <v>18</v>
      </c>
      <c r="P19" s="12">
        <f t="shared" ca="1" si="20"/>
        <v>20</v>
      </c>
      <c r="Q19" s="12">
        <f t="shared" ca="1" si="20"/>
        <v>19</v>
      </c>
      <c r="R19" s="12">
        <f t="shared" ca="1" si="20"/>
        <v>20</v>
      </c>
      <c r="S19" s="12">
        <f t="shared" ca="1" si="20"/>
        <v>15</v>
      </c>
      <c r="T19" s="12">
        <f t="shared" ca="1" si="20"/>
        <v>17</v>
      </c>
      <c r="U19" s="12">
        <f t="shared" ca="1" si="20"/>
        <v>16</v>
      </c>
      <c r="V19" s="12">
        <f t="shared" ca="1" si="20"/>
        <v>17</v>
      </c>
      <c r="W19" s="12">
        <f t="shared" ca="1" si="20"/>
        <v>19</v>
      </c>
      <c r="X19" s="12">
        <f t="shared" ca="1" si="20"/>
        <v>15</v>
      </c>
      <c r="Y19" s="12">
        <f t="shared" ca="1" si="20"/>
        <v>15</v>
      </c>
      <c r="Z19" s="12">
        <f t="shared" ca="1" si="20"/>
        <v>20</v>
      </c>
      <c r="AA19" s="12">
        <f t="shared" ca="1" si="20"/>
        <v>16</v>
      </c>
      <c r="AB19" s="12">
        <f t="shared" ca="1" si="20"/>
        <v>15</v>
      </c>
      <c r="AC19" s="12">
        <f t="shared" ca="1" si="20"/>
        <v>18</v>
      </c>
      <c r="AD19" s="12">
        <f t="shared" ca="1" si="20"/>
        <v>20</v>
      </c>
      <c r="AE19" s="12">
        <f t="shared" ca="1" si="20"/>
        <v>19</v>
      </c>
      <c r="AF19" s="12">
        <f t="shared" ca="1" si="20"/>
        <v>18</v>
      </c>
      <c r="AG19" s="12">
        <f t="shared" ca="1" si="20"/>
        <v>20</v>
      </c>
      <c r="AH19" s="12">
        <f t="shared" ca="1" si="20"/>
        <v>20</v>
      </c>
      <c r="AI19" s="12">
        <f t="shared" ca="1" si="20"/>
        <v>19</v>
      </c>
      <c r="AJ19" s="12">
        <f t="shared" ca="1" si="20"/>
        <v>17</v>
      </c>
      <c r="AK19" s="12">
        <f t="shared" ca="1" si="20"/>
        <v>19</v>
      </c>
      <c r="AL19" s="12">
        <f t="shared" ca="1" si="2"/>
        <v>19</v>
      </c>
      <c r="AM19" s="12">
        <f t="shared" ca="1" si="3"/>
        <v>18</v>
      </c>
      <c r="AN19" s="12">
        <f t="shared" ca="1" si="4"/>
        <v>16</v>
      </c>
      <c r="AO19" s="12">
        <f t="shared" ca="1" si="5"/>
        <v>15.5</v>
      </c>
      <c r="AP19" s="12">
        <f t="shared" ca="1" si="6"/>
        <v>17</v>
      </c>
      <c r="AQ19" s="12">
        <f t="shared" ca="1" si="7"/>
        <v>19.5</v>
      </c>
      <c r="AR19" s="12">
        <f t="shared" ca="1" si="8"/>
        <v>17.5</v>
      </c>
      <c r="AS19" s="12">
        <f t="shared" ca="1" si="9"/>
        <v>16.5</v>
      </c>
      <c r="AT19" s="12">
        <f t="shared" ca="1" si="10"/>
        <v>18</v>
      </c>
      <c r="AU19" s="12">
        <f t="shared" ca="1" si="11"/>
        <v>15</v>
      </c>
      <c r="AV19" s="13">
        <f t="shared" ca="1" si="12"/>
        <v>18</v>
      </c>
      <c r="AW19" s="14">
        <f t="shared" ca="1" si="13"/>
        <v>15</v>
      </c>
      <c r="AX19" s="14">
        <f t="shared" ca="1" si="14"/>
        <v>18</v>
      </c>
      <c r="AY19" s="14">
        <f t="shared" ca="1" si="15"/>
        <v>20</v>
      </c>
      <c r="AZ19" s="14">
        <f t="shared" ca="1" si="16"/>
        <v>19</v>
      </c>
      <c r="BA19" s="14">
        <f t="shared" ca="1" si="17"/>
        <v>19</v>
      </c>
      <c r="BB19" s="14">
        <f t="shared" ca="1" si="18"/>
        <v>19.5</v>
      </c>
      <c r="BC19" s="15">
        <f t="shared" ca="1" si="19"/>
        <v>18</v>
      </c>
    </row>
    <row r="20" spans="1:55" s="1" customFormat="1" ht="16.8" x14ac:dyDescent="0.5">
      <c r="A20" s="12" t="s">
        <v>103</v>
      </c>
      <c r="B20" s="12">
        <v>3546846</v>
      </c>
      <c r="C20" s="12" t="s">
        <v>41</v>
      </c>
      <c r="D20" s="12">
        <v>1016</v>
      </c>
      <c r="E20" s="12" t="s">
        <v>42</v>
      </c>
      <c r="F20" s="12">
        <f t="shared" ca="1" si="1"/>
        <v>16</v>
      </c>
      <c r="G20" s="12">
        <f t="shared" ca="1" si="1"/>
        <v>18</v>
      </c>
      <c r="H20" s="12">
        <f t="shared" ca="1" si="1"/>
        <v>17</v>
      </c>
      <c r="I20" s="12">
        <f t="shared" ca="1" si="1"/>
        <v>15</v>
      </c>
      <c r="J20" s="12">
        <f t="shared" ca="1" si="1"/>
        <v>16</v>
      </c>
      <c r="K20" s="12">
        <f t="shared" ca="1" si="20"/>
        <v>19</v>
      </c>
      <c r="L20" s="12">
        <f t="shared" ca="1" si="20"/>
        <v>19</v>
      </c>
      <c r="M20" s="12">
        <f t="shared" ca="1" si="20"/>
        <v>17</v>
      </c>
      <c r="N20" s="12">
        <f t="shared" ca="1" si="20"/>
        <v>15</v>
      </c>
      <c r="O20" s="12">
        <f t="shared" ca="1" si="20"/>
        <v>19</v>
      </c>
      <c r="P20" s="12">
        <f t="shared" ca="1" si="20"/>
        <v>20</v>
      </c>
      <c r="Q20" s="12">
        <f t="shared" ca="1" si="20"/>
        <v>20</v>
      </c>
      <c r="R20" s="12">
        <f t="shared" ca="1" si="20"/>
        <v>15</v>
      </c>
      <c r="S20" s="12">
        <f t="shared" ca="1" si="20"/>
        <v>20</v>
      </c>
      <c r="T20" s="12">
        <f t="shared" ca="1" si="20"/>
        <v>19</v>
      </c>
      <c r="U20" s="12">
        <f t="shared" ca="1" si="20"/>
        <v>17</v>
      </c>
      <c r="V20" s="12">
        <f t="shared" ca="1" si="20"/>
        <v>18</v>
      </c>
      <c r="W20" s="12">
        <f t="shared" ca="1" si="20"/>
        <v>17</v>
      </c>
      <c r="X20" s="12">
        <f t="shared" ca="1" si="20"/>
        <v>18</v>
      </c>
      <c r="Y20" s="12">
        <f t="shared" ca="1" si="20"/>
        <v>15</v>
      </c>
      <c r="Z20" s="12">
        <f t="shared" ca="1" si="20"/>
        <v>15</v>
      </c>
      <c r="AA20" s="12">
        <f t="shared" ca="1" si="20"/>
        <v>15</v>
      </c>
      <c r="AB20" s="12">
        <f t="shared" ca="1" si="20"/>
        <v>20</v>
      </c>
      <c r="AC20" s="12">
        <f t="shared" ca="1" si="20"/>
        <v>16</v>
      </c>
      <c r="AD20" s="12">
        <f t="shared" ca="1" si="20"/>
        <v>16</v>
      </c>
      <c r="AE20" s="12">
        <f t="shared" ca="1" si="20"/>
        <v>19</v>
      </c>
      <c r="AF20" s="12">
        <f t="shared" ca="1" si="20"/>
        <v>20</v>
      </c>
      <c r="AG20" s="12">
        <f t="shared" ca="1" si="20"/>
        <v>17</v>
      </c>
      <c r="AH20" s="12">
        <f t="shared" ca="1" si="20"/>
        <v>20</v>
      </c>
      <c r="AI20" s="12">
        <f t="shared" ca="1" si="20"/>
        <v>19</v>
      </c>
      <c r="AJ20" s="12">
        <f t="shared" ca="1" si="20"/>
        <v>20</v>
      </c>
      <c r="AK20" s="12">
        <f t="shared" ca="1" si="20"/>
        <v>15</v>
      </c>
      <c r="AL20" s="12">
        <f t="shared" ca="1" si="2"/>
        <v>17</v>
      </c>
      <c r="AM20" s="12">
        <f t="shared" ca="1" si="3"/>
        <v>16</v>
      </c>
      <c r="AN20" s="12">
        <f t="shared" ca="1" si="4"/>
        <v>17.5</v>
      </c>
      <c r="AO20" s="12">
        <f t="shared" ca="1" si="5"/>
        <v>18</v>
      </c>
      <c r="AP20" s="12">
        <f t="shared" ca="1" si="6"/>
        <v>17</v>
      </c>
      <c r="AQ20" s="12">
        <f t="shared" ca="1" si="7"/>
        <v>20</v>
      </c>
      <c r="AR20" s="12">
        <f t="shared" ca="1" si="8"/>
        <v>17.5</v>
      </c>
      <c r="AS20" s="12">
        <f t="shared" ca="1" si="9"/>
        <v>18</v>
      </c>
      <c r="AT20" s="12">
        <f t="shared" ca="1" si="10"/>
        <v>17.5</v>
      </c>
      <c r="AU20" s="12">
        <f t="shared" ca="1" si="11"/>
        <v>16.5</v>
      </c>
      <c r="AV20" s="13">
        <f t="shared" ca="1" si="12"/>
        <v>15</v>
      </c>
      <c r="AW20" s="14">
        <f t="shared" ca="1" si="13"/>
        <v>20</v>
      </c>
      <c r="AX20" s="14">
        <f t="shared" ca="1" si="14"/>
        <v>16</v>
      </c>
      <c r="AY20" s="14">
        <f t="shared" ca="1" si="15"/>
        <v>16</v>
      </c>
      <c r="AZ20" s="14">
        <f t="shared" ca="1" si="16"/>
        <v>19</v>
      </c>
      <c r="BA20" s="14">
        <f t="shared" ca="1" si="17"/>
        <v>18.5</v>
      </c>
      <c r="BB20" s="14">
        <f t="shared" ca="1" si="18"/>
        <v>19.5</v>
      </c>
      <c r="BC20" s="15">
        <f t="shared" ca="1" si="19"/>
        <v>17.5</v>
      </c>
    </row>
    <row r="21" spans="1:55" s="1" customFormat="1" ht="16.8" x14ac:dyDescent="0.5">
      <c r="A21" s="12" t="s">
        <v>104</v>
      </c>
      <c r="B21" s="12">
        <v>6464846</v>
      </c>
      <c r="C21" s="12" t="s">
        <v>41</v>
      </c>
      <c r="D21" s="12">
        <v>1017</v>
      </c>
      <c r="E21" s="12" t="s">
        <v>42</v>
      </c>
      <c r="F21" s="12">
        <f t="shared" ca="1" si="1"/>
        <v>18</v>
      </c>
      <c r="G21" s="12">
        <f t="shared" ca="1" si="1"/>
        <v>20</v>
      </c>
      <c r="H21" s="12">
        <f t="shared" ca="1" si="1"/>
        <v>17</v>
      </c>
      <c r="I21" s="12">
        <f t="shared" ca="1" si="1"/>
        <v>19</v>
      </c>
      <c r="J21" s="12">
        <f t="shared" ca="1" si="1"/>
        <v>19</v>
      </c>
      <c r="K21" s="12">
        <f t="shared" ca="1" si="20"/>
        <v>19</v>
      </c>
      <c r="L21" s="12">
        <f t="shared" ca="1" si="20"/>
        <v>16</v>
      </c>
      <c r="M21" s="12">
        <f t="shared" ca="1" si="20"/>
        <v>15</v>
      </c>
      <c r="N21" s="12">
        <f t="shared" ca="1" si="20"/>
        <v>19</v>
      </c>
      <c r="O21" s="12">
        <f t="shared" ref="K21:AK30" ca="1" si="21">RANDBETWEEN(15,20)</f>
        <v>16</v>
      </c>
      <c r="P21" s="12">
        <f t="shared" ca="1" si="21"/>
        <v>16</v>
      </c>
      <c r="Q21" s="12">
        <f t="shared" ca="1" si="21"/>
        <v>16</v>
      </c>
      <c r="R21" s="12">
        <f t="shared" ca="1" si="21"/>
        <v>16</v>
      </c>
      <c r="S21" s="12">
        <f t="shared" ca="1" si="21"/>
        <v>17</v>
      </c>
      <c r="T21" s="12">
        <f t="shared" ca="1" si="21"/>
        <v>19</v>
      </c>
      <c r="U21" s="12">
        <f t="shared" ca="1" si="21"/>
        <v>19</v>
      </c>
      <c r="V21" s="12">
        <f t="shared" ca="1" si="21"/>
        <v>20</v>
      </c>
      <c r="W21" s="12">
        <f t="shared" ca="1" si="21"/>
        <v>20</v>
      </c>
      <c r="X21" s="12">
        <f t="shared" ca="1" si="21"/>
        <v>19</v>
      </c>
      <c r="Y21" s="12">
        <f t="shared" ca="1" si="21"/>
        <v>15</v>
      </c>
      <c r="Z21" s="12">
        <f t="shared" ca="1" si="21"/>
        <v>15</v>
      </c>
      <c r="AA21" s="12">
        <f t="shared" ca="1" si="21"/>
        <v>18</v>
      </c>
      <c r="AB21" s="12">
        <f t="shared" ca="1" si="21"/>
        <v>18</v>
      </c>
      <c r="AC21" s="12">
        <f t="shared" ca="1" si="21"/>
        <v>17</v>
      </c>
      <c r="AD21" s="12">
        <f t="shared" ca="1" si="21"/>
        <v>18</v>
      </c>
      <c r="AE21" s="12">
        <f t="shared" ca="1" si="21"/>
        <v>15</v>
      </c>
      <c r="AF21" s="12">
        <f t="shared" ca="1" si="21"/>
        <v>15</v>
      </c>
      <c r="AG21" s="12">
        <f t="shared" ca="1" si="21"/>
        <v>18</v>
      </c>
      <c r="AH21" s="12">
        <f t="shared" ca="1" si="21"/>
        <v>17</v>
      </c>
      <c r="AI21" s="12">
        <f t="shared" ca="1" si="21"/>
        <v>19</v>
      </c>
      <c r="AJ21" s="12">
        <f t="shared" ca="1" si="21"/>
        <v>20</v>
      </c>
      <c r="AK21" s="12">
        <f t="shared" ca="1" si="21"/>
        <v>16</v>
      </c>
      <c r="AL21" s="12">
        <f t="shared" ca="1" si="2"/>
        <v>19</v>
      </c>
      <c r="AM21" s="12">
        <f t="shared" ca="1" si="3"/>
        <v>18</v>
      </c>
      <c r="AN21" s="12">
        <f t="shared" ca="1" si="4"/>
        <v>19</v>
      </c>
      <c r="AO21" s="12">
        <f t="shared" ca="1" si="5"/>
        <v>15.5</v>
      </c>
      <c r="AP21" s="12">
        <f t="shared" ca="1" si="6"/>
        <v>17.5</v>
      </c>
      <c r="AQ21" s="12">
        <f t="shared" ca="1" si="7"/>
        <v>16</v>
      </c>
      <c r="AR21" s="12">
        <f t="shared" ca="1" si="8"/>
        <v>16.5</v>
      </c>
      <c r="AS21" s="12">
        <f t="shared" ca="1" si="9"/>
        <v>19</v>
      </c>
      <c r="AT21" s="12">
        <f t="shared" ca="1" si="10"/>
        <v>20</v>
      </c>
      <c r="AU21" s="12">
        <f t="shared" ca="1" si="11"/>
        <v>17</v>
      </c>
      <c r="AV21" s="13">
        <f t="shared" ca="1" si="12"/>
        <v>16.5</v>
      </c>
      <c r="AW21" s="14">
        <f t="shared" ca="1" si="13"/>
        <v>18</v>
      </c>
      <c r="AX21" s="14">
        <f t="shared" ca="1" si="14"/>
        <v>17</v>
      </c>
      <c r="AY21" s="14">
        <f t="shared" ca="1" si="15"/>
        <v>18</v>
      </c>
      <c r="AZ21" s="14">
        <f t="shared" ca="1" si="16"/>
        <v>15</v>
      </c>
      <c r="BA21" s="14">
        <f t="shared" ca="1" si="17"/>
        <v>16.5</v>
      </c>
      <c r="BB21" s="14">
        <f t="shared" ca="1" si="18"/>
        <v>18</v>
      </c>
      <c r="BC21" s="15">
        <f t="shared" ca="1" si="19"/>
        <v>18</v>
      </c>
    </row>
    <row r="22" spans="1:55" s="1" customFormat="1" ht="16.8" x14ac:dyDescent="0.5">
      <c r="A22" s="12" t="s">
        <v>105</v>
      </c>
      <c r="B22" s="12">
        <v>585654646</v>
      </c>
      <c r="C22" s="12" t="s">
        <v>41</v>
      </c>
      <c r="D22" s="12">
        <v>1018</v>
      </c>
      <c r="E22" s="12" t="s">
        <v>42</v>
      </c>
      <c r="F22" s="12">
        <f t="shared" ca="1" si="1"/>
        <v>20</v>
      </c>
      <c r="G22" s="12">
        <f t="shared" ca="1" si="1"/>
        <v>16</v>
      </c>
      <c r="H22" s="12">
        <f t="shared" ca="1" si="1"/>
        <v>17</v>
      </c>
      <c r="I22" s="12">
        <f t="shared" ca="1" si="1"/>
        <v>17</v>
      </c>
      <c r="J22" s="12">
        <f t="shared" ca="1" si="1"/>
        <v>15</v>
      </c>
      <c r="K22" s="12">
        <f t="shared" ca="1" si="21"/>
        <v>18</v>
      </c>
      <c r="L22" s="12">
        <f t="shared" ca="1" si="21"/>
        <v>18</v>
      </c>
      <c r="M22" s="12">
        <f t="shared" ca="1" si="21"/>
        <v>20</v>
      </c>
      <c r="N22" s="12">
        <f t="shared" ca="1" si="21"/>
        <v>15</v>
      </c>
      <c r="O22" s="12">
        <f t="shared" ca="1" si="21"/>
        <v>18</v>
      </c>
      <c r="P22" s="12">
        <f t="shared" ca="1" si="21"/>
        <v>15</v>
      </c>
      <c r="Q22" s="12">
        <f t="shared" ca="1" si="21"/>
        <v>19</v>
      </c>
      <c r="R22" s="12">
        <f t="shared" ca="1" si="21"/>
        <v>15</v>
      </c>
      <c r="S22" s="12">
        <f t="shared" ca="1" si="21"/>
        <v>20</v>
      </c>
      <c r="T22" s="12">
        <f t="shared" ca="1" si="21"/>
        <v>18</v>
      </c>
      <c r="U22" s="12">
        <f t="shared" ca="1" si="21"/>
        <v>15</v>
      </c>
      <c r="V22" s="12">
        <f t="shared" ca="1" si="21"/>
        <v>16</v>
      </c>
      <c r="W22" s="12">
        <f t="shared" ca="1" si="21"/>
        <v>19</v>
      </c>
      <c r="X22" s="12">
        <f t="shared" ca="1" si="21"/>
        <v>16</v>
      </c>
      <c r="Y22" s="12">
        <f t="shared" ca="1" si="21"/>
        <v>18</v>
      </c>
      <c r="Z22" s="12">
        <f t="shared" ca="1" si="21"/>
        <v>15</v>
      </c>
      <c r="AA22" s="12">
        <f t="shared" ca="1" si="21"/>
        <v>18</v>
      </c>
      <c r="AB22" s="12">
        <f t="shared" ca="1" si="21"/>
        <v>18</v>
      </c>
      <c r="AC22" s="12">
        <f t="shared" ca="1" si="21"/>
        <v>15</v>
      </c>
      <c r="AD22" s="12">
        <f t="shared" ca="1" si="21"/>
        <v>19</v>
      </c>
      <c r="AE22" s="12">
        <f t="shared" ca="1" si="21"/>
        <v>17</v>
      </c>
      <c r="AF22" s="12">
        <f t="shared" ca="1" si="21"/>
        <v>18</v>
      </c>
      <c r="AG22" s="12">
        <f t="shared" ca="1" si="21"/>
        <v>15</v>
      </c>
      <c r="AH22" s="12">
        <f t="shared" ca="1" si="21"/>
        <v>17</v>
      </c>
      <c r="AI22" s="12">
        <f t="shared" ca="1" si="21"/>
        <v>15</v>
      </c>
      <c r="AJ22" s="12">
        <f t="shared" ca="1" si="21"/>
        <v>17</v>
      </c>
      <c r="AK22" s="12">
        <f t="shared" ca="1" si="21"/>
        <v>17</v>
      </c>
      <c r="AL22" s="12">
        <f t="shared" ca="1" si="2"/>
        <v>18</v>
      </c>
      <c r="AM22" s="12">
        <f t="shared" ca="1" si="3"/>
        <v>17</v>
      </c>
      <c r="AN22" s="12">
        <f t="shared" ca="1" si="4"/>
        <v>16.5</v>
      </c>
      <c r="AO22" s="12">
        <f t="shared" ca="1" si="5"/>
        <v>19</v>
      </c>
      <c r="AP22" s="12">
        <f t="shared" ca="1" si="6"/>
        <v>16.5</v>
      </c>
      <c r="AQ22" s="12">
        <f t="shared" ca="1" si="7"/>
        <v>17</v>
      </c>
      <c r="AR22" s="12">
        <f t="shared" ca="1" si="8"/>
        <v>17.5</v>
      </c>
      <c r="AS22" s="12">
        <f t="shared" ca="1" si="9"/>
        <v>16.5</v>
      </c>
      <c r="AT22" s="12">
        <f t="shared" ca="1" si="10"/>
        <v>17.5</v>
      </c>
      <c r="AU22" s="12">
        <f t="shared" ca="1" si="11"/>
        <v>17</v>
      </c>
      <c r="AV22" s="13">
        <f t="shared" ca="1" si="12"/>
        <v>16.5</v>
      </c>
      <c r="AW22" s="14">
        <f t="shared" ca="1" si="13"/>
        <v>18</v>
      </c>
      <c r="AX22" s="14">
        <f t="shared" ca="1" si="14"/>
        <v>15</v>
      </c>
      <c r="AY22" s="14">
        <f t="shared" ca="1" si="15"/>
        <v>19</v>
      </c>
      <c r="AZ22" s="14">
        <f t="shared" ca="1" si="16"/>
        <v>17</v>
      </c>
      <c r="BA22" s="14">
        <f t="shared" ca="1" si="17"/>
        <v>16.5</v>
      </c>
      <c r="BB22" s="14">
        <f t="shared" ca="1" si="18"/>
        <v>16</v>
      </c>
      <c r="BC22" s="15">
        <f t="shared" ca="1" si="19"/>
        <v>17</v>
      </c>
    </row>
    <row r="23" spans="1:55" s="1" customFormat="1" ht="16.8" x14ac:dyDescent="0.5">
      <c r="A23" s="12" t="s">
        <v>106</v>
      </c>
      <c r="B23" s="12">
        <v>654643546</v>
      </c>
      <c r="C23" s="12" t="s">
        <v>41</v>
      </c>
      <c r="D23" s="12">
        <v>1019</v>
      </c>
      <c r="E23" s="12" t="s">
        <v>42</v>
      </c>
      <c r="F23" s="12">
        <f t="shared" ca="1" si="1"/>
        <v>19</v>
      </c>
      <c r="G23" s="12">
        <f t="shared" ca="1" si="1"/>
        <v>18</v>
      </c>
      <c r="H23" s="12">
        <f t="shared" ca="1" si="1"/>
        <v>19</v>
      </c>
      <c r="I23" s="12">
        <f t="shared" ca="1" si="1"/>
        <v>18</v>
      </c>
      <c r="J23" s="12">
        <f t="shared" ca="1" si="1"/>
        <v>16</v>
      </c>
      <c r="K23" s="12">
        <f t="shared" ca="1" si="21"/>
        <v>15</v>
      </c>
      <c r="L23" s="12">
        <f t="shared" ca="1" si="21"/>
        <v>17</v>
      </c>
      <c r="M23" s="12">
        <f t="shared" ca="1" si="21"/>
        <v>16</v>
      </c>
      <c r="N23" s="12">
        <f t="shared" ca="1" si="21"/>
        <v>18</v>
      </c>
      <c r="O23" s="12">
        <f t="shared" ca="1" si="21"/>
        <v>19</v>
      </c>
      <c r="P23" s="12">
        <f t="shared" ca="1" si="21"/>
        <v>20</v>
      </c>
      <c r="Q23" s="12">
        <f t="shared" ca="1" si="21"/>
        <v>16</v>
      </c>
      <c r="R23" s="12">
        <f t="shared" ca="1" si="21"/>
        <v>15</v>
      </c>
      <c r="S23" s="12">
        <f t="shared" ca="1" si="21"/>
        <v>16</v>
      </c>
      <c r="T23" s="12">
        <f t="shared" ca="1" si="21"/>
        <v>18</v>
      </c>
      <c r="U23" s="12">
        <f t="shared" ca="1" si="21"/>
        <v>20</v>
      </c>
      <c r="V23" s="12">
        <f t="shared" ca="1" si="21"/>
        <v>16</v>
      </c>
      <c r="W23" s="12">
        <f t="shared" ca="1" si="21"/>
        <v>19</v>
      </c>
      <c r="X23" s="12">
        <f t="shared" ca="1" si="21"/>
        <v>17</v>
      </c>
      <c r="Y23" s="12">
        <f t="shared" ca="1" si="21"/>
        <v>16</v>
      </c>
      <c r="Z23" s="12">
        <f t="shared" ca="1" si="21"/>
        <v>17</v>
      </c>
      <c r="AA23" s="12">
        <f t="shared" ca="1" si="21"/>
        <v>18</v>
      </c>
      <c r="AB23" s="12">
        <f t="shared" ca="1" si="21"/>
        <v>16</v>
      </c>
      <c r="AC23" s="12">
        <f t="shared" ca="1" si="21"/>
        <v>17</v>
      </c>
      <c r="AD23" s="12">
        <f t="shared" ca="1" si="21"/>
        <v>15</v>
      </c>
      <c r="AE23" s="12">
        <f t="shared" ca="1" si="21"/>
        <v>20</v>
      </c>
      <c r="AF23" s="12">
        <f t="shared" ca="1" si="21"/>
        <v>18</v>
      </c>
      <c r="AG23" s="12">
        <f t="shared" ca="1" si="21"/>
        <v>15</v>
      </c>
      <c r="AH23" s="12">
        <f t="shared" ca="1" si="21"/>
        <v>19</v>
      </c>
      <c r="AI23" s="12">
        <f t="shared" ca="1" si="21"/>
        <v>19</v>
      </c>
      <c r="AJ23" s="12">
        <f t="shared" ca="1" si="21"/>
        <v>15</v>
      </c>
      <c r="AK23" s="12">
        <f t="shared" ca="1" si="21"/>
        <v>15</v>
      </c>
      <c r="AL23" s="12">
        <f t="shared" ca="1" si="2"/>
        <v>18.5</v>
      </c>
      <c r="AM23" s="12">
        <f t="shared" ca="1" si="3"/>
        <v>18.5</v>
      </c>
      <c r="AN23" s="12">
        <f t="shared" ca="1" si="4"/>
        <v>15.5</v>
      </c>
      <c r="AO23" s="12">
        <f t="shared" ca="1" si="5"/>
        <v>16.5</v>
      </c>
      <c r="AP23" s="12">
        <f t="shared" ca="1" si="6"/>
        <v>18.5</v>
      </c>
      <c r="AQ23" s="12">
        <f t="shared" ca="1" si="7"/>
        <v>18</v>
      </c>
      <c r="AR23" s="12">
        <f t="shared" ca="1" si="8"/>
        <v>15.5</v>
      </c>
      <c r="AS23" s="12">
        <f t="shared" ca="1" si="9"/>
        <v>19</v>
      </c>
      <c r="AT23" s="12">
        <f t="shared" ca="1" si="10"/>
        <v>17.5</v>
      </c>
      <c r="AU23" s="12">
        <f t="shared" ca="1" si="11"/>
        <v>16.5</v>
      </c>
      <c r="AV23" s="13">
        <f t="shared" ca="1" si="12"/>
        <v>17.5</v>
      </c>
      <c r="AW23" s="14">
        <f t="shared" ca="1" si="13"/>
        <v>16</v>
      </c>
      <c r="AX23" s="14">
        <f t="shared" ca="1" si="14"/>
        <v>17</v>
      </c>
      <c r="AY23" s="14">
        <f t="shared" ca="1" si="15"/>
        <v>15</v>
      </c>
      <c r="AZ23" s="14">
        <f t="shared" ca="1" si="16"/>
        <v>20</v>
      </c>
      <c r="BA23" s="14">
        <f t="shared" ca="1" si="17"/>
        <v>16.5</v>
      </c>
      <c r="BB23" s="14">
        <f t="shared" ca="1" si="18"/>
        <v>19</v>
      </c>
      <c r="BC23" s="15">
        <f t="shared" ca="1" si="19"/>
        <v>15</v>
      </c>
    </row>
    <row r="24" spans="1:55" s="1" customFormat="1" ht="16.8" x14ac:dyDescent="0.5">
      <c r="A24" s="12" t="s">
        <v>107</v>
      </c>
      <c r="B24" s="12">
        <v>5898643654</v>
      </c>
      <c r="C24" s="12" t="s">
        <v>41</v>
      </c>
      <c r="D24" s="12">
        <v>1020</v>
      </c>
      <c r="E24" s="12" t="s">
        <v>42</v>
      </c>
      <c r="F24" s="12">
        <f t="shared" ca="1" si="1"/>
        <v>20</v>
      </c>
      <c r="G24" s="12">
        <f t="shared" ca="1" si="1"/>
        <v>16</v>
      </c>
      <c r="H24" s="12">
        <f t="shared" ca="1" si="1"/>
        <v>20</v>
      </c>
      <c r="I24" s="12">
        <f t="shared" ca="1" si="1"/>
        <v>18</v>
      </c>
      <c r="J24" s="12">
        <f t="shared" ca="1" si="1"/>
        <v>15</v>
      </c>
      <c r="K24" s="12">
        <f t="shared" ca="1" si="21"/>
        <v>15</v>
      </c>
      <c r="L24" s="12">
        <f t="shared" ca="1" si="21"/>
        <v>19</v>
      </c>
      <c r="M24" s="12">
        <f t="shared" ca="1" si="21"/>
        <v>15</v>
      </c>
      <c r="N24" s="12">
        <f t="shared" ca="1" si="21"/>
        <v>15</v>
      </c>
      <c r="O24" s="12">
        <f t="shared" ca="1" si="21"/>
        <v>17</v>
      </c>
      <c r="P24" s="12">
        <f t="shared" ca="1" si="21"/>
        <v>15</v>
      </c>
      <c r="Q24" s="12">
        <f t="shared" ca="1" si="21"/>
        <v>16</v>
      </c>
      <c r="R24" s="12">
        <f t="shared" ca="1" si="21"/>
        <v>20</v>
      </c>
      <c r="S24" s="12">
        <f t="shared" ca="1" si="21"/>
        <v>20</v>
      </c>
      <c r="T24" s="12">
        <f t="shared" ca="1" si="21"/>
        <v>19</v>
      </c>
      <c r="U24" s="12">
        <f t="shared" ca="1" si="21"/>
        <v>18</v>
      </c>
      <c r="V24" s="12">
        <f t="shared" ca="1" si="21"/>
        <v>17</v>
      </c>
      <c r="W24" s="12">
        <f t="shared" ca="1" si="21"/>
        <v>16</v>
      </c>
      <c r="X24" s="12">
        <f t="shared" ca="1" si="21"/>
        <v>18</v>
      </c>
      <c r="Y24" s="12">
        <f t="shared" ca="1" si="21"/>
        <v>19</v>
      </c>
      <c r="Z24" s="12">
        <f t="shared" ca="1" si="21"/>
        <v>17</v>
      </c>
      <c r="AA24" s="12">
        <f t="shared" ca="1" si="21"/>
        <v>20</v>
      </c>
      <c r="AB24" s="12">
        <f t="shared" ca="1" si="21"/>
        <v>15</v>
      </c>
      <c r="AC24" s="12">
        <f t="shared" ca="1" si="21"/>
        <v>16</v>
      </c>
      <c r="AD24" s="12">
        <f t="shared" ca="1" si="21"/>
        <v>16</v>
      </c>
      <c r="AE24" s="12">
        <f t="shared" ca="1" si="21"/>
        <v>16</v>
      </c>
      <c r="AF24" s="12">
        <f t="shared" ca="1" si="21"/>
        <v>18</v>
      </c>
      <c r="AG24" s="12">
        <f t="shared" ca="1" si="21"/>
        <v>20</v>
      </c>
      <c r="AH24" s="12">
        <f t="shared" ca="1" si="21"/>
        <v>17</v>
      </c>
      <c r="AI24" s="12">
        <f t="shared" ca="1" si="21"/>
        <v>19</v>
      </c>
      <c r="AJ24" s="12">
        <f t="shared" ca="1" si="21"/>
        <v>16</v>
      </c>
      <c r="AK24" s="12">
        <f t="shared" ca="1" si="21"/>
        <v>20</v>
      </c>
      <c r="AL24" s="12">
        <f t="shared" ca="1" si="2"/>
        <v>18</v>
      </c>
      <c r="AM24" s="12">
        <f t="shared" ca="1" si="3"/>
        <v>19</v>
      </c>
      <c r="AN24" s="12">
        <f t="shared" ca="1" si="4"/>
        <v>15</v>
      </c>
      <c r="AO24" s="12">
        <f t="shared" ca="1" si="5"/>
        <v>17</v>
      </c>
      <c r="AP24" s="12">
        <f t="shared" ca="1" si="6"/>
        <v>16</v>
      </c>
      <c r="AQ24" s="12">
        <f t="shared" ca="1" si="7"/>
        <v>15.5</v>
      </c>
      <c r="AR24" s="12">
        <f t="shared" ca="1" si="8"/>
        <v>20</v>
      </c>
      <c r="AS24" s="12">
        <f t="shared" ca="1" si="9"/>
        <v>18.5</v>
      </c>
      <c r="AT24" s="12">
        <f t="shared" ca="1" si="10"/>
        <v>16.5</v>
      </c>
      <c r="AU24" s="12">
        <f t="shared" ca="1" si="11"/>
        <v>18.5</v>
      </c>
      <c r="AV24" s="13">
        <f t="shared" ca="1" si="12"/>
        <v>18.5</v>
      </c>
      <c r="AW24" s="14">
        <f t="shared" ca="1" si="13"/>
        <v>15</v>
      </c>
      <c r="AX24" s="14">
        <f t="shared" ca="1" si="14"/>
        <v>16</v>
      </c>
      <c r="AY24" s="14">
        <f t="shared" ca="1" si="15"/>
        <v>16</v>
      </c>
      <c r="AZ24" s="14">
        <f t="shared" ca="1" si="16"/>
        <v>16</v>
      </c>
      <c r="BA24" s="14">
        <f t="shared" ca="1" si="17"/>
        <v>19</v>
      </c>
      <c r="BB24" s="14">
        <f t="shared" ca="1" si="18"/>
        <v>18</v>
      </c>
      <c r="BC24" s="15">
        <f t="shared" ca="1" si="19"/>
        <v>18</v>
      </c>
    </row>
    <row r="25" spans="1:55" s="1" customFormat="1" ht="16.8" x14ac:dyDescent="0.5">
      <c r="A25" s="12" t="s">
        <v>108</v>
      </c>
      <c r="B25" s="12">
        <v>54963646</v>
      </c>
      <c r="C25" s="12" t="s">
        <v>41</v>
      </c>
      <c r="D25" s="12">
        <v>1021</v>
      </c>
      <c r="E25" s="12" t="s">
        <v>42</v>
      </c>
      <c r="F25" s="12">
        <f ca="1">RANDBETWEEN(15,20)</f>
        <v>17</v>
      </c>
      <c r="G25" s="12">
        <f t="shared" ca="1" si="1"/>
        <v>20</v>
      </c>
      <c r="H25" s="12">
        <f t="shared" ca="1" si="1"/>
        <v>18</v>
      </c>
      <c r="I25" s="12">
        <f t="shared" ca="1" si="1"/>
        <v>15</v>
      </c>
      <c r="J25" s="12">
        <f t="shared" ca="1" si="1"/>
        <v>17</v>
      </c>
      <c r="K25" s="12">
        <f t="shared" ca="1" si="21"/>
        <v>19</v>
      </c>
      <c r="L25" s="12">
        <f t="shared" ca="1" si="21"/>
        <v>20</v>
      </c>
      <c r="M25" s="12">
        <f t="shared" ca="1" si="21"/>
        <v>18</v>
      </c>
      <c r="N25" s="12">
        <f t="shared" ca="1" si="21"/>
        <v>18</v>
      </c>
      <c r="O25" s="12">
        <f t="shared" ca="1" si="21"/>
        <v>15</v>
      </c>
      <c r="P25" s="12">
        <f t="shared" ca="1" si="21"/>
        <v>18</v>
      </c>
      <c r="Q25" s="12">
        <f t="shared" ca="1" si="21"/>
        <v>20</v>
      </c>
      <c r="R25" s="12">
        <f t="shared" ca="1" si="21"/>
        <v>16</v>
      </c>
      <c r="S25" s="12">
        <f t="shared" ca="1" si="21"/>
        <v>20</v>
      </c>
      <c r="T25" s="12">
        <f t="shared" ca="1" si="21"/>
        <v>19</v>
      </c>
      <c r="U25" s="12">
        <f t="shared" ca="1" si="21"/>
        <v>15</v>
      </c>
      <c r="V25" s="12">
        <f t="shared" ca="1" si="21"/>
        <v>20</v>
      </c>
      <c r="W25" s="12">
        <f t="shared" ca="1" si="21"/>
        <v>16</v>
      </c>
      <c r="X25" s="12">
        <f t="shared" ca="1" si="21"/>
        <v>18</v>
      </c>
      <c r="Y25" s="12">
        <f t="shared" ca="1" si="21"/>
        <v>19</v>
      </c>
      <c r="Z25" s="12">
        <f t="shared" ca="1" si="21"/>
        <v>18</v>
      </c>
      <c r="AA25" s="12">
        <f t="shared" ca="1" si="21"/>
        <v>19</v>
      </c>
      <c r="AB25" s="12">
        <f t="shared" ca="1" si="21"/>
        <v>16</v>
      </c>
      <c r="AC25" s="12">
        <f t="shared" ca="1" si="21"/>
        <v>17</v>
      </c>
      <c r="AD25" s="12">
        <f t="shared" ca="1" si="21"/>
        <v>19</v>
      </c>
      <c r="AE25" s="12">
        <f t="shared" ca="1" si="21"/>
        <v>20</v>
      </c>
      <c r="AF25" s="12">
        <f t="shared" ca="1" si="21"/>
        <v>16</v>
      </c>
      <c r="AG25" s="12">
        <f t="shared" ca="1" si="21"/>
        <v>20</v>
      </c>
      <c r="AH25" s="12">
        <f t="shared" ca="1" si="21"/>
        <v>19</v>
      </c>
      <c r="AI25" s="12">
        <f t="shared" ca="1" si="21"/>
        <v>18</v>
      </c>
      <c r="AJ25" s="12">
        <f t="shared" ca="1" si="21"/>
        <v>17</v>
      </c>
      <c r="AK25" s="12">
        <f t="shared" ca="1" si="21"/>
        <v>20</v>
      </c>
      <c r="AL25" s="12">
        <f t="shared" ca="1" si="2"/>
        <v>18.5</v>
      </c>
      <c r="AM25" s="12">
        <f t="shared" ca="1" si="3"/>
        <v>16.5</v>
      </c>
      <c r="AN25" s="12">
        <f t="shared" ca="1" si="4"/>
        <v>18</v>
      </c>
      <c r="AO25" s="12">
        <f t="shared" ca="1" si="5"/>
        <v>19</v>
      </c>
      <c r="AP25" s="12">
        <f t="shared" ca="1" si="6"/>
        <v>16.5</v>
      </c>
      <c r="AQ25" s="12">
        <f t="shared" ca="1" si="7"/>
        <v>19</v>
      </c>
      <c r="AR25" s="12">
        <f t="shared" ca="1" si="8"/>
        <v>18</v>
      </c>
      <c r="AS25" s="12">
        <f t="shared" ca="1" si="9"/>
        <v>17</v>
      </c>
      <c r="AT25" s="12">
        <f t="shared" ca="1" si="10"/>
        <v>18</v>
      </c>
      <c r="AU25" s="12">
        <f t="shared" ca="1" si="11"/>
        <v>18.5</v>
      </c>
      <c r="AV25" s="13">
        <f t="shared" ca="1" si="12"/>
        <v>18.5</v>
      </c>
      <c r="AW25" s="14">
        <f t="shared" ca="1" si="13"/>
        <v>16</v>
      </c>
      <c r="AX25" s="14">
        <f t="shared" ca="1" si="14"/>
        <v>17</v>
      </c>
      <c r="AY25" s="14">
        <f t="shared" ca="1" si="15"/>
        <v>19</v>
      </c>
      <c r="AZ25" s="14">
        <f t="shared" ca="1" si="16"/>
        <v>20</v>
      </c>
      <c r="BA25" s="14">
        <f t="shared" ca="1" si="17"/>
        <v>18</v>
      </c>
      <c r="BB25" s="14">
        <f t="shared" ca="1" si="18"/>
        <v>18.5</v>
      </c>
      <c r="BC25" s="15">
        <f t="shared" ca="1" si="19"/>
        <v>18.5</v>
      </c>
    </row>
    <row r="26" spans="1:55" s="1" customFormat="1" ht="16.8" x14ac:dyDescent="0.5">
      <c r="A26" s="12" t="s">
        <v>109</v>
      </c>
      <c r="B26" s="12">
        <v>645546946</v>
      </c>
      <c r="C26" s="12" t="s">
        <v>41</v>
      </c>
      <c r="D26" s="12">
        <v>1022</v>
      </c>
      <c r="E26" s="12" t="s">
        <v>42</v>
      </c>
      <c r="F26" s="12">
        <f t="shared" ca="1" si="1"/>
        <v>17</v>
      </c>
      <c r="G26" s="12">
        <f t="shared" ca="1" si="1"/>
        <v>15</v>
      </c>
      <c r="H26" s="12">
        <f t="shared" ca="1" si="1"/>
        <v>19</v>
      </c>
      <c r="I26" s="12">
        <f t="shared" ca="1" si="1"/>
        <v>16</v>
      </c>
      <c r="J26" s="12">
        <f t="shared" ca="1" si="1"/>
        <v>20</v>
      </c>
      <c r="K26" s="12">
        <f t="shared" ca="1" si="21"/>
        <v>20</v>
      </c>
      <c r="L26" s="12">
        <f t="shared" ca="1" si="21"/>
        <v>18</v>
      </c>
      <c r="M26" s="12">
        <f t="shared" ca="1" si="21"/>
        <v>18</v>
      </c>
      <c r="N26" s="12">
        <f t="shared" ca="1" si="21"/>
        <v>15</v>
      </c>
      <c r="O26" s="12">
        <f t="shared" ca="1" si="21"/>
        <v>19</v>
      </c>
      <c r="P26" s="12">
        <f t="shared" ca="1" si="21"/>
        <v>20</v>
      </c>
      <c r="Q26" s="12">
        <f t="shared" ca="1" si="21"/>
        <v>20</v>
      </c>
      <c r="R26" s="12">
        <f t="shared" ca="1" si="21"/>
        <v>18</v>
      </c>
      <c r="S26" s="12">
        <f t="shared" ca="1" si="21"/>
        <v>15</v>
      </c>
      <c r="T26" s="12">
        <f t="shared" ca="1" si="21"/>
        <v>17</v>
      </c>
      <c r="U26" s="12">
        <f t="shared" ca="1" si="21"/>
        <v>15</v>
      </c>
      <c r="V26" s="12">
        <f t="shared" ca="1" si="21"/>
        <v>18</v>
      </c>
      <c r="W26" s="12">
        <f t="shared" ca="1" si="21"/>
        <v>17</v>
      </c>
      <c r="X26" s="12">
        <f t="shared" ca="1" si="21"/>
        <v>19</v>
      </c>
      <c r="Y26" s="12">
        <f t="shared" ca="1" si="21"/>
        <v>18</v>
      </c>
      <c r="Z26" s="12">
        <f t="shared" ca="1" si="21"/>
        <v>17</v>
      </c>
      <c r="AA26" s="12">
        <f t="shared" ca="1" si="21"/>
        <v>15</v>
      </c>
      <c r="AB26" s="12">
        <f t="shared" ca="1" si="21"/>
        <v>15</v>
      </c>
      <c r="AC26" s="12">
        <f t="shared" ca="1" si="21"/>
        <v>17</v>
      </c>
      <c r="AD26" s="12">
        <f t="shared" ca="1" si="21"/>
        <v>19</v>
      </c>
      <c r="AE26" s="12">
        <f t="shared" ca="1" si="21"/>
        <v>16</v>
      </c>
      <c r="AF26" s="12">
        <f t="shared" ca="1" si="21"/>
        <v>15</v>
      </c>
      <c r="AG26" s="12">
        <f t="shared" ca="1" si="21"/>
        <v>18</v>
      </c>
      <c r="AH26" s="12">
        <f t="shared" ca="1" si="21"/>
        <v>19</v>
      </c>
      <c r="AI26" s="12">
        <f t="shared" ca="1" si="21"/>
        <v>18</v>
      </c>
      <c r="AJ26" s="12">
        <f t="shared" ca="1" si="21"/>
        <v>19</v>
      </c>
      <c r="AK26" s="12">
        <f t="shared" ca="1" si="21"/>
        <v>18</v>
      </c>
      <c r="AL26" s="12">
        <f t="shared" ca="1" si="2"/>
        <v>16</v>
      </c>
      <c r="AM26" s="12">
        <f t="shared" ca="1" si="3"/>
        <v>17.5</v>
      </c>
      <c r="AN26" s="12">
        <f t="shared" ca="1" si="4"/>
        <v>20</v>
      </c>
      <c r="AO26" s="12">
        <f t="shared" ca="1" si="5"/>
        <v>18</v>
      </c>
      <c r="AP26" s="12">
        <f t="shared" ca="1" si="6"/>
        <v>17</v>
      </c>
      <c r="AQ26" s="12">
        <f t="shared" ca="1" si="7"/>
        <v>20</v>
      </c>
      <c r="AR26" s="12">
        <f t="shared" ca="1" si="8"/>
        <v>16.5</v>
      </c>
      <c r="AS26" s="12">
        <f t="shared" ca="1" si="9"/>
        <v>16</v>
      </c>
      <c r="AT26" s="12">
        <f t="shared" ca="1" si="10"/>
        <v>17.5</v>
      </c>
      <c r="AU26" s="12">
        <f t="shared" ca="1" si="11"/>
        <v>18.5</v>
      </c>
      <c r="AV26" s="13">
        <f t="shared" ca="1" si="12"/>
        <v>16</v>
      </c>
      <c r="AW26" s="14">
        <f t="shared" ca="1" si="13"/>
        <v>15</v>
      </c>
      <c r="AX26" s="14">
        <f t="shared" ca="1" si="14"/>
        <v>17</v>
      </c>
      <c r="AY26" s="14">
        <f t="shared" ca="1" si="15"/>
        <v>19</v>
      </c>
      <c r="AZ26" s="14">
        <f t="shared" ca="1" si="16"/>
        <v>16</v>
      </c>
      <c r="BA26" s="14">
        <f t="shared" ca="1" si="17"/>
        <v>16.5</v>
      </c>
      <c r="BB26" s="14">
        <f t="shared" ca="1" si="18"/>
        <v>18.5</v>
      </c>
      <c r="BC26" s="15">
        <f t="shared" ca="1" si="19"/>
        <v>18.5</v>
      </c>
    </row>
    <row r="27" spans="1:55" s="1" customFormat="1" ht="16.8" x14ac:dyDescent="0.5">
      <c r="A27" s="12" t="s">
        <v>110</v>
      </c>
      <c r="B27" s="12">
        <v>69469656</v>
      </c>
      <c r="C27" s="12" t="s">
        <v>41</v>
      </c>
      <c r="D27" s="12">
        <v>1023</v>
      </c>
      <c r="E27" s="12" t="s">
        <v>42</v>
      </c>
      <c r="F27" s="12">
        <f t="shared" ca="1" si="1"/>
        <v>18</v>
      </c>
      <c r="G27" s="12">
        <f t="shared" ca="1" si="1"/>
        <v>15</v>
      </c>
      <c r="H27" s="12">
        <f t="shared" ca="1" si="1"/>
        <v>20</v>
      </c>
      <c r="I27" s="12">
        <f t="shared" ca="1" si="1"/>
        <v>19</v>
      </c>
      <c r="J27" s="12">
        <f t="shared" ca="1" si="1"/>
        <v>17</v>
      </c>
      <c r="K27" s="12">
        <f t="shared" ca="1" si="21"/>
        <v>17</v>
      </c>
      <c r="L27" s="12">
        <f t="shared" ca="1" si="21"/>
        <v>20</v>
      </c>
      <c r="M27" s="12">
        <f t="shared" ca="1" si="21"/>
        <v>18</v>
      </c>
      <c r="N27" s="12">
        <f t="shared" ca="1" si="21"/>
        <v>20</v>
      </c>
      <c r="O27" s="12">
        <f t="shared" ca="1" si="21"/>
        <v>15</v>
      </c>
      <c r="P27" s="12">
        <f t="shared" ca="1" si="21"/>
        <v>19</v>
      </c>
      <c r="Q27" s="12">
        <f t="shared" ca="1" si="21"/>
        <v>15</v>
      </c>
      <c r="R27" s="12">
        <f t="shared" ca="1" si="21"/>
        <v>20</v>
      </c>
      <c r="S27" s="12">
        <f t="shared" ca="1" si="21"/>
        <v>20</v>
      </c>
      <c r="T27" s="12">
        <f t="shared" ca="1" si="21"/>
        <v>18</v>
      </c>
      <c r="U27" s="12">
        <f t="shared" ca="1" si="21"/>
        <v>18</v>
      </c>
      <c r="V27" s="12">
        <f t="shared" ca="1" si="21"/>
        <v>20</v>
      </c>
      <c r="W27" s="12">
        <f t="shared" ca="1" si="21"/>
        <v>19</v>
      </c>
      <c r="X27" s="12">
        <f t="shared" ca="1" si="21"/>
        <v>16</v>
      </c>
      <c r="Y27" s="12">
        <f t="shared" ca="1" si="21"/>
        <v>18</v>
      </c>
      <c r="Z27" s="12">
        <f t="shared" ca="1" si="21"/>
        <v>17</v>
      </c>
      <c r="AA27" s="12">
        <f t="shared" ca="1" si="21"/>
        <v>16</v>
      </c>
      <c r="AB27" s="12">
        <f t="shared" ca="1" si="21"/>
        <v>20</v>
      </c>
      <c r="AC27" s="12">
        <f t="shared" ca="1" si="21"/>
        <v>17</v>
      </c>
      <c r="AD27" s="12">
        <f t="shared" ca="1" si="21"/>
        <v>16</v>
      </c>
      <c r="AE27" s="12">
        <f t="shared" ca="1" si="21"/>
        <v>19</v>
      </c>
      <c r="AF27" s="12">
        <f t="shared" ca="1" si="21"/>
        <v>15</v>
      </c>
      <c r="AG27" s="12">
        <f t="shared" ca="1" si="21"/>
        <v>16</v>
      </c>
      <c r="AH27" s="12">
        <f t="shared" ca="1" si="21"/>
        <v>19</v>
      </c>
      <c r="AI27" s="12">
        <f t="shared" ca="1" si="21"/>
        <v>15</v>
      </c>
      <c r="AJ27" s="12">
        <f t="shared" ca="1" si="21"/>
        <v>19</v>
      </c>
      <c r="AK27" s="12">
        <f t="shared" ca="1" si="21"/>
        <v>17</v>
      </c>
      <c r="AL27" s="12">
        <f t="shared" ca="1" si="2"/>
        <v>16.5</v>
      </c>
      <c r="AM27" s="12">
        <f t="shared" ca="1" si="3"/>
        <v>19.5</v>
      </c>
      <c r="AN27" s="12">
        <f t="shared" ca="1" si="4"/>
        <v>17</v>
      </c>
      <c r="AO27" s="12">
        <f t="shared" ca="1" si="5"/>
        <v>19</v>
      </c>
      <c r="AP27" s="12">
        <f t="shared" ca="1" si="6"/>
        <v>17.5</v>
      </c>
      <c r="AQ27" s="12">
        <f t="shared" ca="1" si="7"/>
        <v>17</v>
      </c>
      <c r="AR27" s="12">
        <f t="shared" ca="1" si="8"/>
        <v>20</v>
      </c>
      <c r="AS27" s="12">
        <f t="shared" ca="1" si="9"/>
        <v>18</v>
      </c>
      <c r="AT27" s="12">
        <f t="shared" ca="1" si="10"/>
        <v>19.5</v>
      </c>
      <c r="AU27" s="12">
        <f t="shared" ca="1" si="11"/>
        <v>17</v>
      </c>
      <c r="AV27" s="13">
        <f t="shared" ca="1" si="12"/>
        <v>16.5</v>
      </c>
      <c r="AW27" s="14">
        <f t="shared" ca="1" si="13"/>
        <v>20</v>
      </c>
      <c r="AX27" s="14">
        <f t="shared" ca="1" si="14"/>
        <v>17</v>
      </c>
      <c r="AY27" s="14">
        <f t="shared" ca="1" si="15"/>
        <v>16</v>
      </c>
      <c r="AZ27" s="14">
        <f t="shared" ca="1" si="16"/>
        <v>19</v>
      </c>
      <c r="BA27" s="14">
        <f t="shared" ca="1" si="17"/>
        <v>15.5</v>
      </c>
      <c r="BB27" s="14">
        <f t="shared" ca="1" si="18"/>
        <v>17</v>
      </c>
      <c r="BC27" s="15">
        <f t="shared" ca="1" si="19"/>
        <v>18</v>
      </c>
    </row>
    <row r="28" spans="1:55" s="1" customFormat="1" ht="16.8" x14ac:dyDescent="0.5">
      <c r="A28" s="12" t="s">
        <v>111</v>
      </c>
      <c r="B28" s="12">
        <v>65656584</v>
      </c>
      <c r="C28" s="12" t="s">
        <v>41</v>
      </c>
      <c r="D28" s="12">
        <v>1024</v>
      </c>
      <c r="E28" s="12" t="s">
        <v>42</v>
      </c>
      <c r="F28" s="12">
        <f t="shared" ca="1" si="1"/>
        <v>18</v>
      </c>
      <c r="G28" s="12">
        <f t="shared" ca="1" si="1"/>
        <v>16</v>
      </c>
      <c r="H28" s="12">
        <f t="shared" ca="1" si="1"/>
        <v>19</v>
      </c>
      <c r="I28" s="12">
        <f t="shared" ca="1" si="1"/>
        <v>18</v>
      </c>
      <c r="J28" s="12">
        <f t="shared" ca="1" si="1"/>
        <v>19</v>
      </c>
      <c r="K28" s="12">
        <f t="shared" ca="1" si="21"/>
        <v>19</v>
      </c>
      <c r="L28" s="12">
        <f t="shared" ca="1" si="21"/>
        <v>18</v>
      </c>
      <c r="M28" s="12">
        <f t="shared" ca="1" si="21"/>
        <v>19</v>
      </c>
      <c r="N28" s="12">
        <f t="shared" ca="1" si="21"/>
        <v>20</v>
      </c>
      <c r="O28" s="12">
        <f t="shared" ca="1" si="21"/>
        <v>20</v>
      </c>
      <c r="P28" s="12">
        <f t="shared" ca="1" si="21"/>
        <v>20</v>
      </c>
      <c r="Q28" s="12">
        <f t="shared" ca="1" si="21"/>
        <v>20</v>
      </c>
      <c r="R28" s="12">
        <f t="shared" ca="1" si="21"/>
        <v>20</v>
      </c>
      <c r="S28" s="12">
        <f t="shared" ca="1" si="21"/>
        <v>17</v>
      </c>
      <c r="T28" s="12">
        <f t="shared" ca="1" si="21"/>
        <v>19</v>
      </c>
      <c r="U28" s="12">
        <f t="shared" ca="1" si="21"/>
        <v>18</v>
      </c>
      <c r="V28" s="12">
        <f t="shared" ca="1" si="21"/>
        <v>15</v>
      </c>
      <c r="W28" s="12">
        <f t="shared" ca="1" si="21"/>
        <v>17</v>
      </c>
      <c r="X28" s="12">
        <f t="shared" ca="1" si="21"/>
        <v>18</v>
      </c>
      <c r="Y28" s="12">
        <f t="shared" ca="1" si="21"/>
        <v>18</v>
      </c>
      <c r="Z28" s="12">
        <f t="shared" ca="1" si="21"/>
        <v>16</v>
      </c>
      <c r="AA28" s="12">
        <f t="shared" ca="1" si="21"/>
        <v>19</v>
      </c>
      <c r="AB28" s="12">
        <f t="shared" ca="1" si="21"/>
        <v>19</v>
      </c>
      <c r="AC28" s="12">
        <f t="shared" ca="1" si="21"/>
        <v>18</v>
      </c>
      <c r="AD28" s="12">
        <f t="shared" ca="1" si="21"/>
        <v>17</v>
      </c>
      <c r="AE28" s="12">
        <f t="shared" ca="1" si="21"/>
        <v>16</v>
      </c>
      <c r="AF28" s="12">
        <f t="shared" ca="1" si="21"/>
        <v>17</v>
      </c>
      <c r="AG28" s="12">
        <f t="shared" ca="1" si="21"/>
        <v>20</v>
      </c>
      <c r="AH28" s="12">
        <f t="shared" ca="1" si="21"/>
        <v>16</v>
      </c>
      <c r="AI28" s="12">
        <f t="shared" ca="1" si="21"/>
        <v>20</v>
      </c>
      <c r="AJ28" s="12">
        <f t="shared" ca="1" si="21"/>
        <v>17</v>
      </c>
      <c r="AK28" s="12">
        <f t="shared" ca="1" si="21"/>
        <v>18</v>
      </c>
      <c r="AL28" s="12">
        <f t="shared" ca="1" si="2"/>
        <v>17</v>
      </c>
      <c r="AM28" s="12">
        <f t="shared" ca="1" si="3"/>
        <v>18.5</v>
      </c>
      <c r="AN28" s="12">
        <f t="shared" ca="1" si="4"/>
        <v>19</v>
      </c>
      <c r="AO28" s="12">
        <f t="shared" ca="1" si="5"/>
        <v>18.5</v>
      </c>
      <c r="AP28" s="12">
        <f t="shared" ca="1" si="6"/>
        <v>20</v>
      </c>
      <c r="AQ28" s="12">
        <f t="shared" ca="1" si="7"/>
        <v>20</v>
      </c>
      <c r="AR28" s="12">
        <f t="shared" ca="1" si="8"/>
        <v>18.5</v>
      </c>
      <c r="AS28" s="12">
        <f t="shared" ca="1" si="9"/>
        <v>18.5</v>
      </c>
      <c r="AT28" s="12">
        <f t="shared" ca="1" si="10"/>
        <v>16</v>
      </c>
      <c r="AU28" s="12">
        <f t="shared" ca="1" si="11"/>
        <v>18</v>
      </c>
      <c r="AV28" s="13">
        <f t="shared" ca="1" si="12"/>
        <v>17.5</v>
      </c>
      <c r="AW28" s="14">
        <f t="shared" ca="1" si="13"/>
        <v>19</v>
      </c>
      <c r="AX28" s="14">
        <f t="shared" ca="1" si="14"/>
        <v>18</v>
      </c>
      <c r="AY28" s="14">
        <f t="shared" ca="1" si="15"/>
        <v>17</v>
      </c>
      <c r="AZ28" s="14">
        <f t="shared" ca="1" si="16"/>
        <v>16</v>
      </c>
      <c r="BA28" s="14">
        <f t="shared" ca="1" si="17"/>
        <v>18.5</v>
      </c>
      <c r="BB28" s="14">
        <f t="shared" ca="1" si="18"/>
        <v>18</v>
      </c>
      <c r="BC28" s="15">
        <f t="shared" ca="1" si="19"/>
        <v>17.5</v>
      </c>
    </row>
    <row r="29" spans="1:55" s="1" customFormat="1" ht="16.8" x14ac:dyDescent="0.5">
      <c r="A29" s="12" t="s">
        <v>112</v>
      </c>
      <c r="B29" s="12">
        <v>224966</v>
      </c>
      <c r="C29" s="12" t="s">
        <v>41</v>
      </c>
      <c r="D29" s="12">
        <v>1025</v>
      </c>
      <c r="E29" s="12" t="s">
        <v>42</v>
      </c>
      <c r="F29" s="12">
        <f t="shared" ca="1" si="1"/>
        <v>19</v>
      </c>
      <c r="G29" s="12">
        <f t="shared" ca="1" si="1"/>
        <v>19</v>
      </c>
      <c r="H29" s="12">
        <f t="shared" ca="1" si="1"/>
        <v>17</v>
      </c>
      <c r="I29" s="12">
        <f t="shared" ca="1" si="1"/>
        <v>18</v>
      </c>
      <c r="J29" s="12">
        <f t="shared" ca="1" si="1"/>
        <v>16</v>
      </c>
      <c r="K29" s="12">
        <f t="shared" ca="1" si="21"/>
        <v>19</v>
      </c>
      <c r="L29" s="12">
        <f t="shared" ca="1" si="21"/>
        <v>19</v>
      </c>
      <c r="M29" s="12">
        <f t="shared" ca="1" si="21"/>
        <v>16</v>
      </c>
      <c r="N29" s="12">
        <f t="shared" ca="1" si="21"/>
        <v>16</v>
      </c>
      <c r="O29" s="12">
        <f t="shared" ca="1" si="21"/>
        <v>16</v>
      </c>
      <c r="P29" s="12">
        <f t="shared" ca="1" si="21"/>
        <v>20</v>
      </c>
      <c r="Q29" s="12">
        <f t="shared" ca="1" si="21"/>
        <v>15</v>
      </c>
      <c r="R29" s="12">
        <f t="shared" ca="1" si="21"/>
        <v>17</v>
      </c>
      <c r="S29" s="12">
        <f t="shared" ca="1" si="21"/>
        <v>17</v>
      </c>
      <c r="T29" s="12">
        <f t="shared" ca="1" si="21"/>
        <v>20</v>
      </c>
      <c r="U29" s="12">
        <f t="shared" ca="1" si="21"/>
        <v>15</v>
      </c>
      <c r="V29" s="12">
        <f t="shared" ca="1" si="21"/>
        <v>18</v>
      </c>
      <c r="W29" s="12">
        <f t="shared" ca="1" si="21"/>
        <v>17</v>
      </c>
      <c r="X29" s="12">
        <f t="shared" ca="1" si="21"/>
        <v>20</v>
      </c>
      <c r="Y29" s="12">
        <f t="shared" ca="1" si="21"/>
        <v>16</v>
      </c>
      <c r="Z29" s="12">
        <f t="shared" ca="1" si="21"/>
        <v>18</v>
      </c>
      <c r="AA29" s="12">
        <f t="shared" ca="1" si="21"/>
        <v>20</v>
      </c>
      <c r="AB29" s="12">
        <f t="shared" ca="1" si="21"/>
        <v>17</v>
      </c>
      <c r="AC29" s="12">
        <f t="shared" ca="1" si="21"/>
        <v>19</v>
      </c>
      <c r="AD29" s="12">
        <f t="shared" ca="1" si="21"/>
        <v>15</v>
      </c>
      <c r="AE29" s="12">
        <f t="shared" ca="1" si="21"/>
        <v>15</v>
      </c>
      <c r="AF29" s="12">
        <f t="shared" ca="1" si="21"/>
        <v>17</v>
      </c>
      <c r="AG29" s="12">
        <f t="shared" ca="1" si="21"/>
        <v>20</v>
      </c>
      <c r="AH29" s="12">
        <f t="shared" ca="1" si="21"/>
        <v>16</v>
      </c>
      <c r="AI29" s="12">
        <f t="shared" ca="1" si="21"/>
        <v>17</v>
      </c>
      <c r="AJ29" s="12">
        <f t="shared" ca="1" si="21"/>
        <v>15</v>
      </c>
      <c r="AK29" s="12">
        <f t="shared" ca="1" si="21"/>
        <v>18</v>
      </c>
      <c r="AL29" s="12">
        <f t="shared" ca="1" si="2"/>
        <v>19</v>
      </c>
      <c r="AM29" s="12">
        <f t="shared" ca="1" si="3"/>
        <v>17.5</v>
      </c>
      <c r="AN29" s="12">
        <f t="shared" ca="1" si="4"/>
        <v>17.5</v>
      </c>
      <c r="AO29" s="12">
        <f t="shared" ca="1" si="5"/>
        <v>17.5</v>
      </c>
      <c r="AP29" s="12">
        <f t="shared" ca="1" si="6"/>
        <v>16</v>
      </c>
      <c r="AQ29" s="12">
        <f t="shared" ca="1" si="7"/>
        <v>17.5</v>
      </c>
      <c r="AR29" s="12">
        <f t="shared" ca="1" si="8"/>
        <v>17</v>
      </c>
      <c r="AS29" s="12">
        <f t="shared" ca="1" si="9"/>
        <v>17.5</v>
      </c>
      <c r="AT29" s="12">
        <f t="shared" ca="1" si="10"/>
        <v>17.5</v>
      </c>
      <c r="AU29" s="12">
        <f t="shared" ca="1" si="11"/>
        <v>18</v>
      </c>
      <c r="AV29" s="13">
        <f t="shared" ca="1" si="12"/>
        <v>19</v>
      </c>
      <c r="AW29" s="14">
        <f t="shared" ca="1" si="13"/>
        <v>17</v>
      </c>
      <c r="AX29" s="14">
        <f t="shared" ca="1" si="14"/>
        <v>19</v>
      </c>
      <c r="AY29" s="14">
        <f t="shared" ca="1" si="15"/>
        <v>15</v>
      </c>
      <c r="AZ29" s="14">
        <f t="shared" ca="1" si="16"/>
        <v>15</v>
      </c>
      <c r="BA29" s="14">
        <f t="shared" ca="1" si="17"/>
        <v>18.5</v>
      </c>
      <c r="BB29" s="14">
        <f t="shared" ca="1" si="18"/>
        <v>16.5</v>
      </c>
      <c r="BC29" s="15">
        <f t="shared" ca="1" si="19"/>
        <v>16.5</v>
      </c>
    </row>
    <row r="30" spans="1:55" s="1" customFormat="1" ht="16.8" x14ac:dyDescent="0.5">
      <c r="A30" s="12" t="s">
        <v>113</v>
      </c>
      <c r="B30" s="12">
        <v>59124964</v>
      </c>
      <c r="C30" s="12" t="s">
        <v>41</v>
      </c>
      <c r="D30" s="12">
        <v>1026</v>
      </c>
      <c r="E30" s="12" t="s">
        <v>42</v>
      </c>
      <c r="F30" s="12">
        <f t="shared" ca="1" si="1"/>
        <v>17</v>
      </c>
      <c r="G30" s="12">
        <f t="shared" ca="1" si="1"/>
        <v>15</v>
      </c>
      <c r="H30" s="12">
        <f t="shared" ca="1" si="1"/>
        <v>20</v>
      </c>
      <c r="I30" s="12">
        <f t="shared" ca="1" si="1"/>
        <v>18</v>
      </c>
      <c r="J30" s="12">
        <f t="shared" ca="1" si="1"/>
        <v>20</v>
      </c>
      <c r="K30" s="12">
        <f t="shared" ca="1" si="21"/>
        <v>16</v>
      </c>
      <c r="L30" s="12">
        <f t="shared" ca="1" si="21"/>
        <v>17</v>
      </c>
      <c r="M30" s="12">
        <f t="shared" ca="1" si="21"/>
        <v>15</v>
      </c>
      <c r="N30" s="12">
        <f t="shared" ca="1" si="21"/>
        <v>15</v>
      </c>
      <c r="O30" s="12">
        <f t="shared" ca="1" si="21"/>
        <v>20</v>
      </c>
      <c r="P30" s="12">
        <f t="shared" ca="1" si="21"/>
        <v>17</v>
      </c>
      <c r="Q30" s="12">
        <f t="shared" ca="1" si="21"/>
        <v>20</v>
      </c>
      <c r="R30" s="12">
        <f t="shared" ca="1" si="21"/>
        <v>17</v>
      </c>
      <c r="S30" s="12">
        <f t="shared" ca="1" si="21"/>
        <v>15</v>
      </c>
      <c r="T30" s="12">
        <f t="shared" ca="1" si="21"/>
        <v>19</v>
      </c>
      <c r="U30" s="12">
        <f t="shared" ca="1" si="21"/>
        <v>16</v>
      </c>
      <c r="V30" s="12">
        <f t="shared" ca="1" si="21"/>
        <v>20</v>
      </c>
      <c r="W30" s="12">
        <f t="shared" ca="1" si="21"/>
        <v>15</v>
      </c>
      <c r="X30" s="12">
        <f t="shared" ca="1" si="21"/>
        <v>16</v>
      </c>
      <c r="Y30" s="12">
        <f t="shared" ca="1" si="21"/>
        <v>18</v>
      </c>
      <c r="Z30" s="12">
        <f t="shared" ca="1" si="21"/>
        <v>17</v>
      </c>
      <c r="AA30" s="12">
        <f t="shared" ref="K30:AK40" ca="1" si="22">RANDBETWEEN(15,20)</f>
        <v>15</v>
      </c>
      <c r="AB30" s="12">
        <f t="shared" ca="1" si="22"/>
        <v>15</v>
      </c>
      <c r="AC30" s="12">
        <f t="shared" ca="1" si="22"/>
        <v>19</v>
      </c>
      <c r="AD30" s="12">
        <f t="shared" ca="1" si="22"/>
        <v>17</v>
      </c>
      <c r="AE30" s="12">
        <f t="shared" ca="1" si="22"/>
        <v>19</v>
      </c>
      <c r="AF30" s="12">
        <f t="shared" ca="1" si="22"/>
        <v>17</v>
      </c>
      <c r="AG30" s="12">
        <f t="shared" ca="1" si="22"/>
        <v>17</v>
      </c>
      <c r="AH30" s="12">
        <f t="shared" ca="1" si="22"/>
        <v>20</v>
      </c>
      <c r="AI30" s="12">
        <f t="shared" ca="1" si="22"/>
        <v>20</v>
      </c>
      <c r="AJ30" s="12">
        <f t="shared" ca="1" si="22"/>
        <v>17</v>
      </c>
      <c r="AK30" s="12">
        <f t="shared" ca="1" si="22"/>
        <v>19</v>
      </c>
      <c r="AL30" s="12">
        <f t="shared" ca="1" si="2"/>
        <v>16</v>
      </c>
      <c r="AM30" s="12">
        <f t="shared" ca="1" si="3"/>
        <v>19</v>
      </c>
      <c r="AN30" s="12">
        <f t="shared" ca="1" si="4"/>
        <v>18</v>
      </c>
      <c r="AO30" s="12">
        <f t="shared" ca="1" si="5"/>
        <v>16</v>
      </c>
      <c r="AP30" s="12">
        <f t="shared" ca="1" si="6"/>
        <v>17.5</v>
      </c>
      <c r="AQ30" s="12">
        <f t="shared" ca="1" si="7"/>
        <v>18.5</v>
      </c>
      <c r="AR30" s="12">
        <f t="shared" ca="1" si="8"/>
        <v>16</v>
      </c>
      <c r="AS30" s="12">
        <f t="shared" ca="1" si="9"/>
        <v>17.5</v>
      </c>
      <c r="AT30" s="12">
        <f t="shared" ca="1" si="10"/>
        <v>17.5</v>
      </c>
      <c r="AU30" s="12">
        <f t="shared" ca="1" si="11"/>
        <v>17</v>
      </c>
      <c r="AV30" s="13">
        <f t="shared" ca="1" si="12"/>
        <v>16</v>
      </c>
      <c r="AW30" s="14">
        <f t="shared" ca="1" si="13"/>
        <v>15</v>
      </c>
      <c r="AX30" s="14">
        <f t="shared" ca="1" si="14"/>
        <v>19</v>
      </c>
      <c r="AY30" s="14">
        <f t="shared" ca="1" si="15"/>
        <v>17</v>
      </c>
      <c r="AZ30" s="14">
        <f t="shared" ca="1" si="16"/>
        <v>19</v>
      </c>
      <c r="BA30" s="14">
        <f t="shared" ca="1" si="17"/>
        <v>17</v>
      </c>
      <c r="BB30" s="14">
        <f t="shared" ca="1" si="18"/>
        <v>20</v>
      </c>
      <c r="BC30" s="15">
        <f t="shared" ca="1" si="19"/>
        <v>18</v>
      </c>
    </row>
    <row r="31" spans="1:55" s="1" customFormat="1" ht="16.8" x14ac:dyDescent="0.5">
      <c r="A31" s="12" t="s">
        <v>114</v>
      </c>
      <c r="B31" s="12">
        <v>3484649</v>
      </c>
      <c r="C31" s="12" t="s">
        <v>41</v>
      </c>
      <c r="D31" s="12">
        <v>1027</v>
      </c>
      <c r="E31" s="12" t="s">
        <v>42</v>
      </c>
      <c r="F31" s="12">
        <f t="shared" ca="1" si="1"/>
        <v>20</v>
      </c>
      <c r="G31" s="12">
        <f t="shared" ca="1" si="1"/>
        <v>17</v>
      </c>
      <c r="H31" s="12">
        <f t="shared" ca="1" si="1"/>
        <v>18</v>
      </c>
      <c r="I31" s="12">
        <f t="shared" ca="1" si="1"/>
        <v>15</v>
      </c>
      <c r="J31" s="12">
        <f t="shared" ca="1" si="1"/>
        <v>16</v>
      </c>
      <c r="K31" s="12">
        <f t="shared" ca="1" si="22"/>
        <v>16</v>
      </c>
      <c r="L31" s="12">
        <f t="shared" ca="1" si="22"/>
        <v>18</v>
      </c>
      <c r="M31" s="12">
        <f t="shared" ca="1" si="22"/>
        <v>15</v>
      </c>
      <c r="N31" s="12">
        <f t="shared" ca="1" si="22"/>
        <v>15</v>
      </c>
      <c r="O31" s="12">
        <f t="shared" ca="1" si="22"/>
        <v>17</v>
      </c>
      <c r="P31" s="12">
        <f t="shared" ca="1" si="22"/>
        <v>20</v>
      </c>
      <c r="Q31" s="12">
        <f t="shared" ca="1" si="22"/>
        <v>15</v>
      </c>
      <c r="R31" s="12">
        <f t="shared" ca="1" si="22"/>
        <v>17</v>
      </c>
      <c r="S31" s="12">
        <f t="shared" ca="1" si="22"/>
        <v>17</v>
      </c>
      <c r="T31" s="12">
        <f t="shared" ca="1" si="22"/>
        <v>19</v>
      </c>
      <c r="U31" s="12">
        <f t="shared" ca="1" si="22"/>
        <v>20</v>
      </c>
      <c r="V31" s="12">
        <f t="shared" ca="1" si="22"/>
        <v>19</v>
      </c>
      <c r="W31" s="12">
        <f t="shared" ca="1" si="22"/>
        <v>19</v>
      </c>
      <c r="X31" s="12">
        <f t="shared" ca="1" si="22"/>
        <v>16</v>
      </c>
      <c r="Y31" s="12">
        <f t="shared" ca="1" si="22"/>
        <v>18</v>
      </c>
      <c r="Z31" s="12">
        <f t="shared" ca="1" si="22"/>
        <v>16</v>
      </c>
      <c r="AA31" s="12">
        <f t="shared" ca="1" si="22"/>
        <v>16</v>
      </c>
      <c r="AB31" s="12">
        <f t="shared" ca="1" si="22"/>
        <v>18</v>
      </c>
      <c r="AC31" s="12">
        <f t="shared" ca="1" si="22"/>
        <v>15</v>
      </c>
      <c r="AD31" s="12">
        <f t="shared" ca="1" si="22"/>
        <v>15</v>
      </c>
      <c r="AE31" s="12">
        <f t="shared" ca="1" si="22"/>
        <v>15</v>
      </c>
      <c r="AF31" s="12">
        <f t="shared" ca="1" si="22"/>
        <v>16</v>
      </c>
      <c r="AG31" s="12">
        <f t="shared" ca="1" si="22"/>
        <v>15</v>
      </c>
      <c r="AH31" s="12">
        <f t="shared" ca="1" si="22"/>
        <v>17</v>
      </c>
      <c r="AI31" s="12">
        <f t="shared" ca="1" si="22"/>
        <v>19</v>
      </c>
      <c r="AJ31" s="12">
        <f t="shared" ca="1" si="22"/>
        <v>19</v>
      </c>
      <c r="AK31" s="12">
        <f t="shared" ca="1" si="22"/>
        <v>17</v>
      </c>
      <c r="AL31" s="12">
        <f t="shared" ca="1" si="2"/>
        <v>18.5</v>
      </c>
      <c r="AM31" s="12">
        <f t="shared" ca="1" si="3"/>
        <v>16.5</v>
      </c>
      <c r="AN31" s="12">
        <f t="shared" ca="1" si="4"/>
        <v>16</v>
      </c>
      <c r="AO31" s="12">
        <f t="shared" ca="1" si="5"/>
        <v>16.5</v>
      </c>
      <c r="AP31" s="12">
        <f t="shared" ca="1" si="6"/>
        <v>16</v>
      </c>
      <c r="AQ31" s="12">
        <f t="shared" ca="1" si="7"/>
        <v>17.5</v>
      </c>
      <c r="AR31" s="12">
        <f t="shared" ca="1" si="8"/>
        <v>17</v>
      </c>
      <c r="AS31" s="12">
        <f t="shared" ca="1" si="9"/>
        <v>19.5</v>
      </c>
      <c r="AT31" s="12">
        <f t="shared" ca="1" si="10"/>
        <v>19</v>
      </c>
      <c r="AU31" s="12">
        <f t="shared" ca="1" si="11"/>
        <v>17</v>
      </c>
      <c r="AV31" s="13">
        <f t="shared" ca="1" si="12"/>
        <v>16</v>
      </c>
      <c r="AW31" s="14">
        <f t="shared" ca="1" si="13"/>
        <v>18</v>
      </c>
      <c r="AX31" s="14">
        <f t="shared" ca="1" si="14"/>
        <v>15</v>
      </c>
      <c r="AY31" s="14">
        <f t="shared" ca="1" si="15"/>
        <v>15</v>
      </c>
      <c r="AZ31" s="14">
        <f t="shared" ca="1" si="16"/>
        <v>15</v>
      </c>
      <c r="BA31" s="14">
        <f t="shared" ca="1" si="17"/>
        <v>15.5</v>
      </c>
      <c r="BB31" s="14">
        <f t="shared" ca="1" si="18"/>
        <v>18</v>
      </c>
      <c r="BC31" s="15">
        <f t="shared" ca="1" si="19"/>
        <v>18</v>
      </c>
    </row>
    <row r="32" spans="1:55" s="1" customFormat="1" ht="16.8" x14ac:dyDescent="0.5">
      <c r="A32" s="12" t="s">
        <v>115</v>
      </c>
      <c r="B32" s="12">
        <v>6498</v>
      </c>
      <c r="C32" s="12" t="s">
        <v>41</v>
      </c>
      <c r="D32" s="12">
        <v>1028</v>
      </c>
      <c r="E32" s="12" t="s">
        <v>42</v>
      </c>
      <c r="F32" s="12">
        <f t="shared" ca="1" si="1"/>
        <v>17</v>
      </c>
      <c r="G32" s="12">
        <f t="shared" ca="1" si="1"/>
        <v>16</v>
      </c>
      <c r="H32" s="12">
        <f t="shared" ca="1" si="1"/>
        <v>15</v>
      </c>
      <c r="I32" s="12">
        <f t="shared" ca="1" si="1"/>
        <v>20</v>
      </c>
      <c r="J32" s="12">
        <f t="shared" ca="1" si="1"/>
        <v>20</v>
      </c>
      <c r="K32" s="12">
        <f t="shared" ca="1" si="22"/>
        <v>17</v>
      </c>
      <c r="L32" s="12">
        <f t="shared" ca="1" si="22"/>
        <v>18</v>
      </c>
      <c r="M32" s="12">
        <f t="shared" ca="1" si="22"/>
        <v>19</v>
      </c>
      <c r="N32" s="12">
        <f t="shared" ca="1" si="22"/>
        <v>20</v>
      </c>
      <c r="O32" s="12">
        <f t="shared" ca="1" si="22"/>
        <v>15</v>
      </c>
      <c r="P32" s="12">
        <f t="shared" ca="1" si="22"/>
        <v>17</v>
      </c>
      <c r="Q32" s="12">
        <f t="shared" ca="1" si="22"/>
        <v>17</v>
      </c>
      <c r="R32" s="12">
        <f t="shared" ca="1" si="22"/>
        <v>18</v>
      </c>
      <c r="S32" s="12">
        <f t="shared" ca="1" si="22"/>
        <v>20</v>
      </c>
      <c r="T32" s="12">
        <f t="shared" ca="1" si="22"/>
        <v>20</v>
      </c>
      <c r="U32" s="12">
        <f t="shared" ca="1" si="22"/>
        <v>16</v>
      </c>
      <c r="V32" s="12">
        <f t="shared" ca="1" si="22"/>
        <v>19</v>
      </c>
      <c r="W32" s="12">
        <f t="shared" ca="1" si="22"/>
        <v>17</v>
      </c>
      <c r="X32" s="12">
        <f t="shared" ca="1" si="22"/>
        <v>15</v>
      </c>
      <c r="Y32" s="12">
        <f t="shared" ca="1" si="22"/>
        <v>15</v>
      </c>
      <c r="Z32" s="12">
        <f t="shared" ca="1" si="22"/>
        <v>17</v>
      </c>
      <c r="AA32" s="12">
        <f t="shared" ca="1" si="22"/>
        <v>15</v>
      </c>
      <c r="AB32" s="12">
        <f t="shared" ca="1" si="22"/>
        <v>17</v>
      </c>
      <c r="AC32" s="12">
        <f t="shared" ca="1" si="22"/>
        <v>15</v>
      </c>
      <c r="AD32" s="12">
        <f t="shared" ca="1" si="22"/>
        <v>19</v>
      </c>
      <c r="AE32" s="12">
        <f t="shared" ca="1" si="22"/>
        <v>17</v>
      </c>
      <c r="AF32" s="12">
        <f t="shared" ca="1" si="22"/>
        <v>15</v>
      </c>
      <c r="AG32" s="12">
        <f t="shared" ca="1" si="22"/>
        <v>16</v>
      </c>
      <c r="AH32" s="12">
        <f t="shared" ca="1" si="22"/>
        <v>18</v>
      </c>
      <c r="AI32" s="12">
        <f t="shared" ca="1" si="22"/>
        <v>15</v>
      </c>
      <c r="AJ32" s="12">
        <f t="shared" ca="1" si="22"/>
        <v>16</v>
      </c>
      <c r="AK32" s="12">
        <f t="shared" ca="1" si="22"/>
        <v>16</v>
      </c>
      <c r="AL32" s="12">
        <f t="shared" ca="1" si="2"/>
        <v>16.5</v>
      </c>
      <c r="AM32" s="12">
        <f t="shared" ca="1" si="3"/>
        <v>17.5</v>
      </c>
      <c r="AN32" s="12">
        <f t="shared" ca="1" si="4"/>
        <v>18.5</v>
      </c>
      <c r="AO32" s="12">
        <f t="shared" ca="1" si="5"/>
        <v>18.5</v>
      </c>
      <c r="AP32" s="12">
        <f t="shared" ca="1" si="6"/>
        <v>17.5</v>
      </c>
      <c r="AQ32" s="12">
        <f t="shared" ca="1" si="7"/>
        <v>17</v>
      </c>
      <c r="AR32" s="12">
        <f t="shared" ca="1" si="8"/>
        <v>19</v>
      </c>
      <c r="AS32" s="12">
        <f t="shared" ca="1" si="9"/>
        <v>18</v>
      </c>
      <c r="AT32" s="12">
        <f t="shared" ca="1" si="10"/>
        <v>18</v>
      </c>
      <c r="AU32" s="12">
        <f t="shared" ca="1" si="11"/>
        <v>15</v>
      </c>
      <c r="AV32" s="13">
        <f t="shared" ca="1" si="12"/>
        <v>16</v>
      </c>
      <c r="AW32" s="14">
        <f t="shared" ca="1" si="13"/>
        <v>17</v>
      </c>
      <c r="AX32" s="14">
        <f t="shared" ca="1" si="14"/>
        <v>15</v>
      </c>
      <c r="AY32" s="14">
        <f t="shared" ca="1" si="15"/>
        <v>19</v>
      </c>
      <c r="AZ32" s="14">
        <f t="shared" ca="1" si="16"/>
        <v>17</v>
      </c>
      <c r="BA32" s="14">
        <f t="shared" ca="1" si="17"/>
        <v>15.5</v>
      </c>
      <c r="BB32" s="14">
        <f t="shared" ca="1" si="18"/>
        <v>16.5</v>
      </c>
      <c r="BC32" s="15">
        <f t="shared" ca="1" si="19"/>
        <v>16</v>
      </c>
    </row>
    <row r="33" spans="1:55" s="1" customFormat="1" ht="16.8" x14ac:dyDescent="0.5">
      <c r="A33" s="12" t="s">
        <v>116</v>
      </c>
      <c r="B33" s="12">
        <v>6194649</v>
      </c>
      <c r="C33" s="12" t="s">
        <v>41</v>
      </c>
      <c r="D33" s="12">
        <v>1029</v>
      </c>
      <c r="E33" s="12" t="s">
        <v>42</v>
      </c>
      <c r="F33" s="12">
        <f t="shared" ca="1" si="1"/>
        <v>15</v>
      </c>
      <c r="G33" s="12">
        <f t="shared" ca="1" si="1"/>
        <v>16</v>
      </c>
      <c r="H33" s="12">
        <f t="shared" ca="1" si="1"/>
        <v>18</v>
      </c>
      <c r="I33" s="12">
        <f t="shared" ca="1" si="1"/>
        <v>19</v>
      </c>
      <c r="J33" s="12">
        <f t="shared" ca="1" si="1"/>
        <v>20</v>
      </c>
      <c r="K33" s="12">
        <f t="shared" ca="1" si="22"/>
        <v>18</v>
      </c>
      <c r="L33" s="12">
        <f t="shared" ca="1" si="22"/>
        <v>18</v>
      </c>
      <c r="M33" s="12">
        <f t="shared" ca="1" si="22"/>
        <v>19</v>
      </c>
      <c r="N33" s="12">
        <f t="shared" ca="1" si="22"/>
        <v>17</v>
      </c>
      <c r="O33" s="12">
        <f t="shared" ca="1" si="22"/>
        <v>17</v>
      </c>
      <c r="P33" s="12">
        <f t="shared" ca="1" si="22"/>
        <v>17</v>
      </c>
      <c r="Q33" s="12">
        <f t="shared" ca="1" si="22"/>
        <v>15</v>
      </c>
      <c r="R33" s="12">
        <f t="shared" ca="1" si="22"/>
        <v>19</v>
      </c>
      <c r="S33" s="12">
        <f t="shared" ca="1" si="22"/>
        <v>16</v>
      </c>
      <c r="T33" s="12">
        <f t="shared" ca="1" si="22"/>
        <v>17</v>
      </c>
      <c r="U33" s="12">
        <f t="shared" ca="1" si="22"/>
        <v>16</v>
      </c>
      <c r="V33" s="12">
        <f t="shared" ca="1" si="22"/>
        <v>20</v>
      </c>
      <c r="W33" s="12">
        <f t="shared" ca="1" si="22"/>
        <v>15</v>
      </c>
      <c r="X33" s="12">
        <f t="shared" ca="1" si="22"/>
        <v>15</v>
      </c>
      <c r="Y33" s="12">
        <f t="shared" ca="1" si="22"/>
        <v>19</v>
      </c>
      <c r="Z33" s="12">
        <f t="shared" ca="1" si="22"/>
        <v>16</v>
      </c>
      <c r="AA33" s="12">
        <f t="shared" ca="1" si="22"/>
        <v>16</v>
      </c>
      <c r="AB33" s="12">
        <f t="shared" ca="1" si="22"/>
        <v>17</v>
      </c>
      <c r="AC33" s="12">
        <f t="shared" ca="1" si="22"/>
        <v>15</v>
      </c>
      <c r="AD33" s="12">
        <f t="shared" ca="1" si="22"/>
        <v>18</v>
      </c>
      <c r="AE33" s="12">
        <f t="shared" ca="1" si="22"/>
        <v>17</v>
      </c>
      <c r="AF33" s="12">
        <f t="shared" ca="1" si="22"/>
        <v>18</v>
      </c>
      <c r="AG33" s="12">
        <f t="shared" ca="1" si="22"/>
        <v>18</v>
      </c>
      <c r="AH33" s="12">
        <f t="shared" ca="1" si="22"/>
        <v>19</v>
      </c>
      <c r="AI33" s="12">
        <f t="shared" ca="1" si="22"/>
        <v>18</v>
      </c>
      <c r="AJ33" s="12">
        <f t="shared" ca="1" si="22"/>
        <v>20</v>
      </c>
      <c r="AK33" s="12">
        <f t="shared" ca="1" si="22"/>
        <v>17</v>
      </c>
      <c r="AL33" s="12">
        <f t="shared" ca="1" si="2"/>
        <v>15.5</v>
      </c>
      <c r="AM33" s="12">
        <f t="shared" ca="1" si="3"/>
        <v>18.5</v>
      </c>
      <c r="AN33" s="12">
        <f t="shared" ca="1" si="4"/>
        <v>19</v>
      </c>
      <c r="AO33" s="12">
        <f t="shared" ca="1" si="5"/>
        <v>18.5</v>
      </c>
      <c r="AP33" s="12">
        <f t="shared" ca="1" si="6"/>
        <v>17</v>
      </c>
      <c r="AQ33" s="12">
        <f t="shared" ca="1" si="7"/>
        <v>16</v>
      </c>
      <c r="AR33" s="12">
        <f t="shared" ca="1" si="8"/>
        <v>17.5</v>
      </c>
      <c r="AS33" s="12">
        <f t="shared" ca="1" si="9"/>
        <v>16.5</v>
      </c>
      <c r="AT33" s="12">
        <f t="shared" ca="1" si="10"/>
        <v>17.5</v>
      </c>
      <c r="AU33" s="12">
        <f t="shared" ca="1" si="11"/>
        <v>17</v>
      </c>
      <c r="AV33" s="13">
        <f t="shared" ca="1" si="12"/>
        <v>16</v>
      </c>
      <c r="AW33" s="14">
        <f t="shared" ca="1" si="13"/>
        <v>17</v>
      </c>
      <c r="AX33" s="14">
        <f t="shared" ca="1" si="14"/>
        <v>15</v>
      </c>
      <c r="AY33" s="14">
        <f t="shared" ca="1" si="15"/>
        <v>18</v>
      </c>
      <c r="AZ33" s="14">
        <f t="shared" ca="1" si="16"/>
        <v>17</v>
      </c>
      <c r="BA33" s="14">
        <f t="shared" ca="1" si="17"/>
        <v>18</v>
      </c>
      <c r="BB33" s="14">
        <f t="shared" ca="1" si="18"/>
        <v>18.5</v>
      </c>
      <c r="BC33" s="15">
        <f t="shared" ca="1" si="19"/>
        <v>18.5</v>
      </c>
    </row>
    <row r="34" spans="1:55" s="1" customFormat="1" ht="16.8" x14ac:dyDescent="0.5">
      <c r="A34" s="12" t="s">
        <v>117</v>
      </c>
      <c r="B34" s="12">
        <v>5974598</v>
      </c>
      <c r="C34" s="12" t="s">
        <v>41</v>
      </c>
      <c r="D34" s="12">
        <v>1030</v>
      </c>
      <c r="E34" s="12" t="s">
        <v>42</v>
      </c>
      <c r="F34" s="12">
        <f t="shared" ca="1" si="1"/>
        <v>20</v>
      </c>
      <c r="G34" s="12">
        <f t="shared" ca="1" si="1"/>
        <v>20</v>
      </c>
      <c r="H34" s="12">
        <f t="shared" ca="1" si="1"/>
        <v>18</v>
      </c>
      <c r="I34" s="12">
        <f t="shared" ca="1" si="1"/>
        <v>18</v>
      </c>
      <c r="J34" s="12">
        <f t="shared" ca="1" si="1"/>
        <v>20</v>
      </c>
      <c r="K34" s="12">
        <f t="shared" ca="1" si="22"/>
        <v>19</v>
      </c>
      <c r="L34" s="12">
        <f t="shared" ca="1" si="22"/>
        <v>20</v>
      </c>
      <c r="M34" s="12">
        <f t="shared" ca="1" si="22"/>
        <v>20</v>
      </c>
      <c r="N34" s="12">
        <f t="shared" ca="1" si="22"/>
        <v>15</v>
      </c>
      <c r="O34" s="12">
        <f t="shared" ca="1" si="22"/>
        <v>18</v>
      </c>
      <c r="P34" s="12">
        <f t="shared" ca="1" si="22"/>
        <v>19</v>
      </c>
      <c r="Q34" s="12">
        <f t="shared" ca="1" si="22"/>
        <v>15</v>
      </c>
      <c r="R34" s="12">
        <f t="shared" ca="1" si="22"/>
        <v>15</v>
      </c>
      <c r="S34" s="12">
        <f t="shared" ca="1" si="22"/>
        <v>19</v>
      </c>
      <c r="T34" s="12">
        <f t="shared" ca="1" si="22"/>
        <v>17</v>
      </c>
      <c r="U34" s="12">
        <f t="shared" ca="1" si="22"/>
        <v>15</v>
      </c>
      <c r="V34" s="12">
        <f t="shared" ca="1" si="22"/>
        <v>17</v>
      </c>
      <c r="W34" s="12">
        <f t="shared" ca="1" si="22"/>
        <v>18</v>
      </c>
      <c r="X34" s="12">
        <f t="shared" ca="1" si="22"/>
        <v>20</v>
      </c>
      <c r="Y34" s="12">
        <f t="shared" ca="1" si="22"/>
        <v>15</v>
      </c>
      <c r="Z34" s="12">
        <f t="shared" ca="1" si="22"/>
        <v>18</v>
      </c>
      <c r="AA34" s="12">
        <f t="shared" ca="1" si="22"/>
        <v>20</v>
      </c>
      <c r="AB34" s="12">
        <f t="shared" ca="1" si="22"/>
        <v>16</v>
      </c>
      <c r="AC34" s="12">
        <f t="shared" ca="1" si="22"/>
        <v>16</v>
      </c>
      <c r="AD34" s="12">
        <f t="shared" ca="1" si="22"/>
        <v>16</v>
      </c>
      <c r="AE34" s="12">
        <f t="shared" ca="1" si="22"/>
        <v>19</v>
      </c>
      <c r="AF34" s="12">
        <f t="shared" ca="1" si="22"/>
        <v>17</v>
      </c>
      <c r="AG34" s="12">
        <f t="shared" ca="1" si="22"/>
        <v>18</v>
      </c>
      <c r="AH34" s="12">
        <f t="shared" ca="1" si="22"/>
        <v>20</v>
      </c>
      <c r="AI34" s="12">
        <f t="shared" ca="1" si="22"/>
        <v>15</v>
      </c>
      <c r="AJ34" s="12">
        <f t="shared" ca="1" si="22"/>
        <v>19</v>
      </c>
      <c r="AK34" s="12">
        <f t="shared" ca="1" si="22"/>
        <v>15</v>
      </c>
      <c r="AL34" s="12">
        <f t="shared" ca="1" si="2"/>
        <v>20</v>
      </c>
      <c r="AM34" s="12">
        <f t="shared" ca="1" si="3"/>
        <v>18</v>
      </c>
      <c r="AN34" s="12">
        <f t="shared" ca="1" si="4"/>
        <v>19.5</v>
      </c>
      <c r="AO34" s="12">
        <f t="shared" ca="1" si="5"/>
        <v>20</v>
      </c>
      <c r="AP34" s="12">
        <f t="shared" ca="1" si="6"/>
        <v>16.5</v>
      </c>
      <c r="AQ34" s="12">
        <f t="shared" ca="1" si="7"/>
        <v>17</v>
      </c>
      <c r="AR34" s="12">
        <f t="shared" ca="1" si="8"/>
        <v>17</v>
      </c>
      <c r="AS34" s="12">
        <f t="shared" ca="1" si="9"/>
        <v>16</v>
      </c>
      <c r="AT34" s="12">
        <f t="shared" ca="1" si="10"/>
        <v>17.5</v>
      </c>
      <c r="AU34" s="12">
        <f t="shared" ca="1" si="11"/>
        <v>17.5</v>
      </c>
      <c r="AV34" s="13">
        <f t="shared" ca="1" si="12"/>
        <v>19</v>
      </c>
      <c r="AW34" s="14">
        <f t="shared" ca="1" si="13"/>
        <v>16</v>
      </c>
      <c r="AX34" s="14">
        <f t="shared" ca="1" si="14"/>
        <v>16</v>
      </c>
      <c r="AY34" s="14">
        <f t="shared" ca="1" si="15"/>
        <v>16</v>
      </c>
      <c r="AZ34" s="14">
        <f t="shared" ca="1" si="16"/>
        <v>19</v>
      </c>
      <c r="BA34" s="14">
        <f t="shared" ca="1" si="17"/>
        <v>17.5</v>
      </c>
      <c r="BB34" s="14">
        <f t="shared" ca="1" si="18"/>
        <v>17.5</v>
      </c>
      <c r="BC34" s="15">
        <f t="shared" ca="1" si="19"/>
        <v>17</v>
      </c>
    </row>
    <row r="35" spans="1:55" s="1" customFormat="1" ht="16.8" x14ac:dyDescent="0.5">
      <c r="A35" s="12" t="s">
        <v>118</v>
      </c>
      <c r="B35" s="12">
        <v>158456544845</v>
      </c>
      <c r="C35" s="12" t="s">
        <v>41</v>
      </c>
      <c r="D35" s="12">
        <v>1031</v>
      </c>
      <c r="E35" s="12" t="s">
        <v>42</v>
      </c>
      <c r="F35" s="12">
        <f t="shared" ca="1" si="1"/>
        <v>17</v>
      </c>
      <c r="G35" s="12">
        <f t="shared" ca="1" si="1"/>
        <v>18</v>
      </c>
      <c r="H35" s="12">
        <f t="shared" ca="1" si="1"/>
        <v>20</v>
      </c>
      <c r="I35" s="12">
        <f t="shared" ca="1" si="1"/>
        <v>15</v>
      </c>
      <c r="J35" s="12">
        <f t="shared" ca="1" si="1"/>
        <v>15</v>
      </c>
      <c r="K35" s="12">
        <f t="shared" ca="1" si="22"/>
        <v>20</v>
      </c>
      <c r="L35" s="12">
        <f t="shared" ca="1" si="22"/>
        <v>19</v>
      </c>
      <c r="M35" s="12">
        <f t="shared" ca="1" si="22"/>
        <v>20</v>
      </c>
      <c r="N35" s="12">
        <f t="shared" ca="1" si="22"/>
        <v>16</v>
      </c>
      <c r="O35" s="12">
        <f t="shared" ca="1" si="22"/>
        <v>16</v>
      </c>
      <c r="P35" s="12">
        <f t="shared" ca="1" si="22"/>
        <v>16</v>
      </c>
      <c r="Q35" s="12">
        <f t="shared" ca="1" si="22"/>
        <v>19</v>
      </c>
      <c r="R35" s="12">
        <f t="shared" ca="1" si="22"/>
        <v>16</v>
      </c>
      <c r="S35" s="12">
        <f t="shared" ca="1" si="22"/>
        <v>20</v>
      </c>
      <c r="T35" s="12">
        <f t="shared" ca="1" si="22"/>
        <v>20</v>
      </c>
      <c r="U35" s="12">
        <f t="shared" ca="1" si="22"/>
        <v>15</v>
      </c>
      <c r="V35" s="12">
        <f t="shared" ca="1" si="22"/>
        <v>16</v>
      </c>
      <c r="W35" s="12">
        <f t="shared" ca="1" si="22"/>
        <v>15</v>
      </c>
      <c r="X35" s="12">
        <f t="shared" ca="1" si="22"/>
        <v>19</v>
      </c>
      <c r="Y35" s="12">
        <f t="shared" ca="1" si="22"/>
        <v>17</v>
      </c>
      <c r="Z35" s="12">
        <f t="shared" ca="1" si="22"/>
        <v>17</v>
      </c>
      <c r="AA35" s="12">
        <f t="shared" ca="1" si="22"/>
        <v>20</v>
      </c>
      <c r="AB35" s="12">
        <f t="shared" ca="1" si="22"/>
        <v>20</v>
      </c>
      <c r="AC35" s="12">
        <f t="shared" ca="1" si="22"/>
        <v>18</v>
      </c>
      <c r="AD35" s="12">
        <f t="shared" ca="1" si="22"/>
        <v>16</v>
      </c>
      <c r="AE35" s="12">
        <f t="shared" ca="1" si="22"/>
        <v>16</v>
      </c>
      <c r="AF35" s="12">
        <f t="shared" ca="1" si="22"/>
        <v>20</v>
      </c>
      <c r="AG35" s="12">
        <f t="shared" ca="1" si="22"/>
        <v>18</v>
      </c>
      <c r="AH35" s="12">
        <f t="shared" ca="1" si="22"/>
        <v>19</v>
      </c>
      <c r="AI35" s="12">
        <f t="shared" ca="1" si="22"/>
        <v>15</v>
      </c>
      <c r="AJ35" s="12">
        <f t="shared" ca="1" si="22"/>
        <v>17</v>
      </c>
      <c r="AK35" s="12">
        <f t="shared" ca="1" si="22"/>
        <v>17</v>
      </c>
      <c r="AL35" s="12">
        <f t="shared" ca="1" si="2"/>
        <v>17.5</v>
      </c>
      <c r="AM35" s="12">
        <f t="shared" ca="1" si="3"/>
        <v>17.5</v>
      </c>
      <c r="AN35" s="12">
        <f t="shared" ca="1" si="4"/>
        <v>17.5</v>
      </c>
      <c r="AO35" s="12">
        <f t="shared" ca="1" si="5"/>
        <v>19.5</v>
      </c>
      <c r="AP35" s="12">
        <f t="shared" ca="1" si="6"/>
        <v>16</v>
      </c>
      <c r="AQ35" s="12">
        <f t="shared" ca="1" si="7"/>
        <v>17.5</v>
      </c>
      <c r="AR35" s="12">
        <f t="shared" ca="1" si="8"/>
        <v>18</v>
      </c>
      <c r="AS35" s="12">
        <f t="shared" ca="1" si="9"/>
        <v>17.5</v>
      </c>
      <c r="AT35" s="12">
        <f t="shared" ca="1" si="10"/>
        <v>15.5</v>
      </c>
      <c r="AU35" s="12">
        <f t="shared" ca="1" si="11"/>
        <v>18</v>
      </c>
      <c r="AV35" s="13">
        <f t="shared" ca="1" si="12"/>
        <v>18.5</v>
      </c>
      <c r="AW35" s="14">
        <f t="shared" ca="1" si="13"/>
        <v>20</v>
      </c>
      <c r="AX35" s="14">
        <f t="shared" ca="1" si="14"/>
        <v>18</v>
      </c>
      <c r="AY35" s="14">
        <f t="shared" ca="1" si="15"/>
        <v>16</v>
      </c>
      <c r="AZ35" s="14">
        <f t="shared" ca="1" si="16"/>
        <v>16</v>
      </c>
      <c r="BA35" s="14">
        <f t="shared" ca="1" si="17"/>
        <v>19</v>
      </c>
      <c r="BB35" s="14">
        <f t="shared" ca="1" si="18"/>
        <v>17</v>
      </c>
      <c r="BC35" s="15">
        <f t="shared" ca="1" si="19"/>
        <v>17</v>
      </c>
    </row>
    <row r="36" spans="1:55" s="1" customFormat="1" ht="16.8" x14ac:dyDescent="0.5">
      <c r="A36" s="12" t="s">
        <v>119</v>
      </c>
      <c r="B36" s="12">
        <v>549569</v>
      </c>
      <c r="C36" s="12" t="s">
        <v>41</v>
      </c>
      <c r="D36" s="12">
        <v>1032</v>
      </c>
      <c r="E36" s="12" t="s">
        <v>42</v>
      </c>
      <c r="F36" s="12">
        <f t="shared" ca="1" si="1"/>
        <v>16</v>
      </c>
      <c r="G36" s="12">
        <f t="shared" ca="1" si="1"/>
        <v>19</v>
      </c>
      <c r="H36" s="12">
        <f t="shared" ca="1" si="1"/>
        <v>16</v>
      </c>
      <c r="I36" s="12">
        <f t="shared" ca="1" si="1"/>
        <v>17</v>
      </c>
      <c r="J36" s="12">
        <f t="shared" ca="1" si="1"/>
        <v>15</v>
      </c>
      <c r="K36" s="12">
        <f t="shared" ca="1" si="22"/>
        <v>20</v>
      </c>
      <c r="L36" s="12">
        <f t="shared" ca="1" si="22"/>
        <v>20</v>
      </c>
      <c r="M36" s="12">
        <f t="shared" ca="1" si="22"/>
        <v>16</v>
      </c>
      <c r="N36" s="12">
        <f t="shared" ca="1" si="22"/>
        <v>18</v>
      </c>
      <c r="O36" s="12">
        <f t="shared" ca="1" si="22"/>
        <v>19</v>
      </c>
      <c r="P36" s="12">
        <f t="shared" ca="1" si="22"/>
        <v>20</v>
      </c>
      <c r="Q36" s="12">
        <f t="shared" ca="1" si="22"/>
        <v>17</v>
      </c>
      <c r="R36" s="12">
        <f t="shared" ca="1" si="22"/>
        <v>16</v>
      </c>
      <c r="S36" s="12">
        <f t="shared" ca="1" si="22"/>
        <v>17</v>
      </c>
      <c r="T36" s="12">
        <f t="shared" ca="1" si="22"/>
        <v>16</v>
      </c>
      <c r="U36" s="12">
        <f t="shared" ca="1" si="22"/>
        <v>20</v>
      </c>
      <c r="V36" s="12">
        <f t="shared" ca="1" si="22"/>
        <v>16</v>
      </c>
      <c r="W36" s="12">
        <f t="shared" ca="1" si="22"/>
        <v>17</v>
      </c>
      <c r="X36" s="12">
        <f t="shared" ca="1" si="22"/>
        <v>18</v>
      </c>
      <c r="Y36" s="12">
        <f t="shared" ca="1" si="22"/>
        <v>19</v>
      </c>
      <c r="Z36" s="12">
        <f t="shared" ca="1" si="22"/>
        <v>15</v>
      </c>
      <c r="AA36" s="12">
        <f t="shared" ca="1" si="22"/>
        <v>19</v>
      </c>
      <c r="AB36" s="12">
        <f t="shared" ca="1" si="22"/>
        <v>17</v>
      </c>
      <c r="AC36" s="12">
        <f t="shared" ca="1" si="22"/>
        <v>18</v>
      </c>
      <c r="AD36" s="12">
        <f t="shared" ca="1" si="22"/>
        <v>20</v>
      </c>
      <c r="AE36" s="12">
        <f t="shared" ca="1" si="22"/>
        <v>16</v>
      </c>
      <c r="AF36" s="12">
        <f t="shared" ca="1" si="22"/>
        <v>18</v>
      </c>
      <c r="AG36" s="12">
        <f t="shared" ca="1" si="22"/>
        <v>19</v>
      </c>
      <c r="AH36" s="12">
        <f t="shared" ca="1" si="22"/>
        <v>17</v>
      </c>
      <c r="AI36" s="12">
        <f t="shared" ca="1" si="22"/>
        <v>16</v>
      </c>
      <c r="AJ36" s="12">
        <f t="shared" ca="1" si="22"/>
        <v>19</v>
      </c>
      <c r="AK36" s="12">
        <f t="shared" ca="1" si="22"/>
        <v>20</v>
      </c>
      <c r="AL36" s="12">
        <f t="shared" ca="1" si="2"/>
        <v>17.5</v>
      </c>
      <c r="AM36" s="12">
        <f t="shared" ca="1" si="3"/>
        <v>16.5</v>
      </c>
      <c r="AN36" s="12">
        <f t="shared" ca="1" si="4"/>
        <v>17.5</v>
      </c>
      <c r="AO36" s="12">
        <f t="shared" ca="1" si="5"/>
        <v>18</v>
      </c>
      <c r="AP36" s="12">
        <f t="shared" ca="1" si="6"/>
        <v>18.5</v>
      </c>
      <c r="AQ36" s="12">
        <f t="shared" ca="1" si="7"/>
        <v>18.5</v>
      </c>
      <c r="AR36" s="12">
        <f t="shared" ca="1" si="8"/>
        <v>16.5</v>
      </c>
      <c r="AS36" s="12">
        <f t="shared" ca="1" si="9"/>
        <v>18</v>
      </c>
      <c r="AT36" s="12">
        <f t="shared" ca="1" si="10"/>
        <v>16.5</v>
      </c>
      <c r="AU36" s="12">
        <f t="shared" ca="1" si="11"/>
        <v>18.5</v>
      </c>
      <c r="AV36" s="13">
        <f t="shared" ca="1" si="12"/>
        <v>17</v>
      </c>
      <c r="AW36" s="14">
        <f t="shared" ca="1" si="13"/>
        <v>17</v>
      </c>
      <c r="AX36" s="14">
        <f t="shared" ca="1" si="14"/>
        <v>18</v>
      </c>
      <c r="AY36" s="14">
        <f t="shared" ca="1" si="15"/>
        <v>20</v>
      </c>
      <c r="AZ36" s="14">
        <f t="shared" ca="1" si="16"/>
        <v>16</v>
      </c>
      <c r="BA36" s="14">
        <f t="shared" ca="1" si="17"/>
        <v>18.5</v>
      </c>
      <c r="BB36" s="14">
        <f t="shared" ca="1" si="18"/>
        <v>16.5</v>
      </c>
      <c r="BC36" s="15">
        <f t="shared" ca="1" si="19"/>
        <v>19.5</v>
      </c>
    </row>
    <row r="37" spans="1:55" s="1" customFormat="1" ht="16.8" x14ac:dyDescent="0.5">
      <c r="A37" s="12" t="s">
        <v>120</v>
      </c>
      <c r="B37" s="12">
        <v>549469</v>
      </c>
      <c r="C37" s="12" t="s">
        <v>41</v>
      </c>
      <c r="D37" s="12">
        <v>1033</v>
      </c>
      <c r="E37" s="12" t="s">
        <v>42</v>
      </c>
      <c r="F37" s="12">
        <f t="shared" ca="1" si="1"/>
        <v>17</v>
      </c>
      <c r="G37" s="12">
        <f t="shared" ca="1" si="1"/>
        <v>19</v>
      </c>
      <c r="H37" s="12">
        <f t="shared" ca="1" si="1"/>
        <v>20</v>
      </c>
      <c r="I37" s="12">
        <f t="shared" ca="1" si="1"/>
        <v>15</v>
      </c>
      <c r="J37" s="12">
        <f t="shared" ca="1" si="1"/>
        <v>17</v>
      </c>
      <c r="K37" s="12">
        <f t="shared" ca="1" si="22"/>
        <v>16</v>
      </c>
      <c r="L37" s="12">
        <f t="shared" ca="1" si="22"/>
        <v>17</v>
      </c>
      <c r="M37" s="12">
        <f t="shared" ca="1" si="22"/>
        <v>15</v>
      </c>
      <c r="N37" s="12">
        <f t="shared" ca="1" si="22"/>
        <v>20</v>
      </c>
      <c r="O37" s="12">
        <f t="shared" ca="1" si="22"/>
        <v>19</v>
      </c>
      <c r="P37" s="12">
        <f t="shared" ca="1" si="22"/>
        <v>16</v>
      </c>
      <c r="Q37" s="12">
        <f t="shared" ca="1" si="22"/>
        <v>16</v>
      </c>
      <c r="R37" s="12">
        <f t="shared" ca="1" si="22"/>
        <v>19</v>
      </c>
      <c r="S37" s="12">
        <f t="shared" ca="1" si="22"/>
        <v>17</v>
      </c>
      <c r="T37" s="12">
        <f t="shared" ca="1" si="22"/>
        <v>16</v>
      </c>
      <c r="U37" s="12">
        <f t="shared" ca="1" si="22"/>
        <v>20</v>
      </c>
      <c r="V37" s="12">
        <f t="shared" ca="1" si="22"/>
        <v>19</v>
      </c>
      <c r="W37" s="12">
        <f t="shared" ca="1" si="22"/>
        <v>20</v>
      </c>
      <c r="X37" s="12">
        <f t="shared" ca="1" si="22"/>
        <v>17</v>
      </c>
      <c r="Y37" s="12">
        <f t="shared" ca="1" si="22"/>
        <v>20</v>
      </c>
      <c r="Z37" s="12">
        <f t="shared" ca="1" si="22"/>
        <v>16</v>
      </c>
      <c r="AA37" s="12">
        <f t="shared" ca="1" si="22"/>
        <v>17</v>
      </c>
      <c r="AB37" s="12">
        <f t="shared" ca="1" si="22"/>
        <v>19</v>
      </c>
      <c r="AC37" s="12">
        <f t="shared" ca="1" si="22"/>
        <v>18</v>
      </c>
      <c r="AD37" s="12">
        <f t="shared" ca="1" si="22"/>
        <v>20</v>
      </c>
      <c r="AE37" s="12">
        <f t="shared" ca="1" si="22"/>
        <v>18</v>
      </c>
      <c r="AF37" s="12">
        <f t="shared" ca="1" si="22"/>
        <v>18</v>
      </c>
      <c r="AG37" s="12">
        <f t="shared" ca="1" si="22"/>
        <v>16</v>
      </c>
      <c r="AH37" s="12">
        <f t="shared" ca="1" si="22"/>
        <v>18</v>
      </c>
      <c r="AI37" s="12">
        <f t="shared" ca="1" si="22"/>
        <v>15</v>
      </c>
      <c r="AJ37" s="12">
        <f t="shared" ca="1" si="22"/>
        <v>17</v>
      </c>
      <c r="AK37" s="12">
        <f t="shared" ca="1" si="22"/>
        <v>19</v>
      </c>
      <c r="AL37" s="12">
        <f t="shared" ca="1" si="2"/>
        <v>18</v>
      </c>
      <c r="AM37" s="12">
        <f t="shared" ca="1" si="3"/>
        <v>17.5</v>
      </c>
      <c r="AN37" s="12">
        <f t="shared" ca="1" si="4"/>
        <v>16.5</v>
      </c>
      <c r="AO37" s="12">
        <f t="shared" ca="1" si="5"/>
        <v>16</v>
      </c>
      <c r="AP37" s="12">
        <f t="shared" ca="1" si="6"/>
        <v>19.5</v>
      </c>
      <c r="AQ37" s="12">
        <f t="shared" ca="1" si="7"/>
        <v>16</v>
      </c>
      <c r="AR37" s="12">
        <f t="shared" ca="1" si="8"/>
        <v>18</v>
      </c>
      <c r="AS37" s="12">
        <f t="shared" ca="1" si="9"/>
        <v>18</v>
      </c>
      <c r="AT37" s="12">
        <f t="shared" ca="1" si="10"/>
        <v>19.5</v>
      </c>
      <c r="AU37" s="12">
        <f t="shared" ca="1" si="11"/>
        <v>18.5</v>
      </c>
      <c r="AV37" s="13">
        <f t="shared" ca="1" si="12"/>
        <v>16.5</v>
      </c>
      <c r="AW37" s="14">
        <f t="shared" ca="1" si="13"/>
        <v>19</v>
      </c>
      <c r="AX37" s="14">
        <f t="shared" ca="1" si="14"/>
        <v>18</v>
      </c>
      <c r="AY37" s="14">
        <f t="shared" ca="1" si="15"/>
        <v>20</v>
      </c>
      <c r="AZ37" s="14">
        <f t="shared" ca="1" si="16"/>
        <v>18</v>
      </c>
      <c r="BA37" s="14">
        <f t="shared" ca="1" si="17"/>
        <v>17</v>
      </c>
      <c r="BB37" s="14">
        <f t="shared" ca="1" si="18"/>
        <v>16.5</v>
      </c>
      <c r="BC37" s="15">
        <f t="shared" ca="1" si="19"/>
        <v>18</v>
      </c>
    </row>
    <row r="38" spans="1:55" s="1" customFormat="1" ht="16.8" x14ac:dyDescent="0.5">
      <c r="A38" s="12" t="s">
        <v>121</v>
      </c>
      <c r="B38" s="12">
        <v>54545</v>
      </c>
      <c r="C38" s="12" t="s">
        <v>41</v>
      </c>
      <c r="D38" s="12">
        <v>1034</v>
      </c>
      <c r="E38" s="12" t="s">
        <v>42</v>
      </c>
      <c r="F38" s="12">
        <f t="shared" ca="1" si="1"/>
        <v>18</v>
      </c>
      <c r="G38" s="12">
        <f t="shared" ca="1" si="1"/>
        <v>15</v>
      </c>
      <c r="H38" s="12">
        <f t="shared" ca="1" si="1"/>
        <v>16</v>
      </c>
      <c r="I38" s="12">
        <f t="shared" ca="1" si="1"/>
        <v>17</v>
      </c>
      <c r="J38" s="12">
        <f t="shared" ca="1" si="1"/>
        <v>18</v>
      </c>
      <c r="K38" s="12">
        <f t="shared" ca="1" si="22"/>
        <v>19</v>
      </c>
      <c r="L38" s="12">
        <f t="shared" ca="1" si="22"/>
        <v>18</v>
      </c>
      <c r="M38" s="12">
        <f t="shared" ca="1" si="22"/>
        <v>16</v>
      </c>
      <c r="N38" s="12">
        <f t="shared" ca="1" si="22"/>
        <v>15</v>
      </c>
      <c r="O38" s="12">
        <f t="shared" ca="1" si="22"/>
        <v>18</v>
      </c>
      <c r="P38" s="12">
        <f t="shared" ca="1" si="22"/>
        <v>19</v>
      </c>
      <c r="Q38" s="12">
        <f t="shared" ca="1" si="22"/>
        <v>15</v>
      </c>
      <c r="R38" s="12">
        <f t="shared" ca="1" si="22"/>
        <v>19</v>
      </c>
      <c r="S38" s="12">
        <f t="shared" ca="1" si="22"/>
        <v>15</v>
      </c>
      <c r="T38" s="12">
        <f t="shared" ca="1" si="22"/>
        <v>17</v>
      </c>
      <c r="U38" s="12">
        <f t="shared" ca="1" si="22"/>
        <v>20</v>
      </c>
      <c r="V38" s="12">
        <f t="shared" ca="1" si="22"/>
        <v>18</v>
      </c>
      <c r="W38" s="12">
        <f t="shared" ca="1" si="22"/>
        <v>16</v>
      </c>
      <c r="X38" s="12">
        <f t="shared" ca="1" si="22"/>
        <v>18</v>
      </c>
      <c r="Y38" s="12">
        <f t="shared" ca="1" si="22"/>
        <v>18</v>
      </c>
      <c r="Z38" s="12">
        <f t="shared" ca="1" si="22"/>
        <v>17</v>
      </c>
      <c r="AA38" s="12">
        <f t="shared" ca="1" si="22"/>
        <v>15</v>
      </c>
      <c r="AB38" s="12">
        <f t="shared" ca="1" si="22"/>
        <v>16</v>
      </c>
      <c r="AC38" s="12">
        <f t="shared" ca="1" si="22"/>
        <v>20</v>
      </c>
      <c r="AD38" s="12">
        <f t="shared" ca="1" si="22"/>
        <v>20</v>
      </c>
      <c r="AE38" s="12">
        <f t="shared" ca="1" si="22"/>
        <v>19</v>
      </c>
      <c r="AF38" s="12">
        <f t="shared" ca="1" si="22"/>
        <v>18</v>
      </c>
      <c r="AG38" s="12">
        <f t="shared" ca="1" si="22"/>
        <v>15</v>
      </c>
      <c r="AH38" s="12">
        <f t="shared" ca="1" si="22"/>
        <v>18</v>
      </c>
      <c r="AI38" s="12">
        <f t="shared" ca="1" si="22"/>
        <v>19</v>
      </c>
      <c r="AJ38" s="12">
        <f t="shared" ca="1" si="22"/>
        <v>15</v>
      </c>
      <c r="AK38" s="12">
        <f t="shared" ca="1" si="22"/>
        <v>17</v>
      </c>
      <c r="AL38" s="12">
        <f t="shared" ca="1" si="2"/>
        <v>16.5</v>
      </c>
      <c r="AM38" s="12">
        <f t="shared" ca="1" si="3"/>
        <v>16.5</v>
      </c>
      <c r="AN38" s="12">
        <f t="shared" ca="1" si="4"/>
        <v>18.5</v>
      </c>
      <c r="AO38" s="12">
        <f t="shared" ca="1" si="5"/>
        <v>17</v>
      </c>
      <c r="AP38" s="12">
        <f t="shared" ca="1" si="6"/>
        <v>16.5</v>
      </c>
      <c r="AQ38" s="12">
        <f t="shared" ca="1" si="7"/>
        <v>17</v>
      </c>
      <c r="AR38" s="12">
        <f t="shared" ca="1" si="8"/>
        <v>17</v>
      </c>
      <c r="AS38" s="12">
        <f t="shared" ca="1" si="9"/>
        <v>18.5</v>
      </c>
      <c r="AT38" s="12">
        <f t="shared" ca="1" si="10"/>
        <v>17</v>
      </c>
      <c r="AU38" s="12">
        <f t="shared" ca="1" si="11"/>
        <v>18</v>
      </c>
      <c r="AV38" s="13">
        <f t="shared" ca="1" si="12"/>
        <v>16</v>
      </c>
      <c r="AW38" s="14">
        <f t="shared" ca="1" si="13"/>
        <v>16</v>
      </c>
      <c r="AX38" s="14">
        <f t="shared" ca="1" si="14"/>
        <v>20</v>
      </c>
      <c r="AY38" s="14">
        <f t="shared" ca="1" si="15"/>
        <v>20</v>
      </c>
      <c r="AZ38" s="14">
        <f t="shared" ca="1" si="16"/>
        <v>19</v>
      </c>
      <c r="BA38" s="14">
        <f t="shared" ca="1" si="17"/>
        <v>16.5</v>
      </c>
      <c r="BB38" s="14">
        <f t="shared" ca="1" si="18"/>
        <v>18.5</v>
      </c>
      <c r="BC38" s="15">
        <f t="shared" ca="1" si="19"/>
        <v>16</v>
      </c>
    </row>
    <row r="39" spans="1:55" s="1" customFormat="1" ht="16.8" x14ac:dyDescent="0.5">
      <c r="A39" s="12" t="s">
        <v>122</v>
      </c>
      <c r="B39" s="12">
        <v>6466646</v>
      </c>
      <c r="C39" s="12" t="s">
        <v>41</v>
      </c>
      <c r="D39" s="12">
        <v>1035</v>
      </c>
      <c r="E39" s="12" t="s">
        <v>42</v>
      </c>
      <c r="F39" s="12">
        <f t="shared" ca="1" si="1"/>
        <v>17</v>
      </c>
      <c r="G39" s="12">
        <f t="shared" ca="1" si="1"/>
        <v>18</v>
      </c>
      <c r="H39" s="12">
        <f t="shared" ca="1" si="1"/>
        <v>20</v>
      </c>
      <c r="I39" s="12">
        <f t="shared" ca="1" si="1"/>
        <v>17</v>
      </c>
      <c r="J39" s="12">
        <f t="shared" ca="1" si="1"/>
        <v>20</v>
      </c>
      <c r="K39" s="12">
        <f t="shared" ca="1" si="22"/>
        <v>17</v>
      </c>
      <c r="L39" s="12">
        <f t="shared" ca="1" si="22"/>
        <v>18</v>
      </c>
      <c r="M39" s="12">
        <f t="shared" ca="1" si="22"/>
        <v>20</v>
      </c>
      <c r="N39" s="12">
        <f t="shared" ca="1" si="22"/>
        <v>17</v>
      </c>
      <c r="O39" s="12">
        <f t="shared" ca="1" si="22"/>
        <v>18</v>
      </c>
      <c r="P39" s="12">
        <f t="shared" ca="1" si="22"/>
        <v>20</v>
      </c>
      <c r="Q39" s="12">
        <f t="shared" ca="1" si="22"/>
        <v>16</v>
      </c>
      <c r="R39" s="12">
        <f t="shared" ca="1" si="22"/>
        <v>15</v>
      </c>
      <c r="S39" s="12">
        <f t="shared" ca="1" si="22"/>
        <v>19</v>
      </c>
      <c r="T39" s="12">
        <f t="shared" ca="1" si="22"/>
        <v>17</v>
      </c>
      <c r="U39" s="12">
        <f t="shared" ca="1" si="22"/>
        <v>16</v>
      </c>
      <c r="V39" s="12">
        <f t="shared" ca="1" si="22"/>
        <v>20</v>
      </c>
      <c r="W39" s="12">
        <f t="shared" ca="1" si="22"/>
        <v>20</v>
      </c>
      <c r="X39" s="12">
        <f t="shared" ca="1" si="22"/>
        <v>19</v>
      </c>
      <c r="Y39" s="12">
        <f t="shared" ca="1" si="22"/>
        <v>15</v>
      </c>
      <c r="Z39" s="12">
        <f t="shared" ca="1" si="22"/>
        <v>18</v>
      </c>
      <c r="AA39" s="12">
        <f t="shared" ca="1" si="22"/>
        <v>20</v>
      </c>
      <c r="AB39" s="12">
        <f t="shared" ca="1" si="22"/>
        <v>18</v>
      </c>
      <c r="AC39" s="12">
        <f t="shared" ca="1" si="22"/>
        <v>19</v>
      </c>
      <c r="AD39" s="12">
        <f t="shared" ca="1" si="22"/>
        <v>16</v>
      </c>
      <c r="AE39" s="12">
        <f t="shared" ca="1" si="22"/>
        <v>15</v>
      </c>
      <c r="AF39" s="12">
        <f t="shared" ca="1" si="22"/>
        <v>20</v>
      </c>
      <c r="AG39" s="12">
        <f t="shared" ca="1" si="22"/>
        <v>20</v>
      </c>
      <c r="AH39" s="12">
        <f t="shared" ca="1" si="22"/>
        <v>17</v>
      </c>
      <c r="AI39" s="12">
        <f t="shared" ca="1" si="22"/>
        <v>16</v>
      </c>
      <c r="AJ39" s="12">
        <f t="shared" ca="1" si="22"/>
        <v>18</v>
      </c>
      <c r="AK39" s="12">
        <f t="shared" ca="1" si="22"/>
        <v>15</v>
      </c>
      <c r="AL39" s="12">
        <f t="shared" ca="1" si="2"/>
        <v>17.5</v>
      </c>
      <c r="AM39" s="12">
        <f t="shared" ca="1" si="3"/>
        <v>18.5</v>
      </c>
      <c r="AN39" s="12">
        <f t="shared" ca="1" si="4"/>
        <v>18.5</v>
      </c>
      <c r="AO39" s="12">
        <f t="shared" ca="1" si="5"/>
        <v>19</v>
      </c>
      <c r="AP39" s="12">
        <f t="shared" ca="1" si="6"/>
        <v>17.5</v>
      </c>
      <c r="AQ39" s="12">
        <f t="shared" ca="1" si="7"/>
        <v>18</v>
      </c>
      <c r="AR39" s="12">
        <f t="shared" ca="1" si="8"/>
        <v>17</v>
      </c>
      <c r="AS39" s="12">
        <f t="shared" ca="1" si="9"/>
        <v>16.5</v>
      </c>
      <c r="AT39" s="12">
        <f t="shared" ca="1" si="10"/>
        <v>20</v>
      </c>
      <c r="AU39" s="12">
        <f t="shared" ca="1" si="11"/>
        <v>17</v>
      </c>
      <c r="AV39" s="13">
        <f t="shared" ca="1" si="12"/>
        <v>19</v>
      </c>
      <c r="AW39" s="14">
        <f t="shared" ca="1" si="13"/>
        <v>18</v>
      </c>
      <c r="AX39" s="14">
        <f t="shared" ca="1" si="14"/>
        <v>19</v>
      </c>
      <c r="AY39" s="14">
        <f t="shared" ca="1" si="15"/>
        <v>16</v>
      </c>
      <c r="AZ39" s="14">
        <f t="shared" ca="1" si="16"/>
        <v>15</v>
      </c>
      <c r="BA39" s="14">
        <f t="shared" ca="1" si="17"/>
        <v>20</v>
      </c>
      <c r="BB39" s="14">
        <f t="shared" ca="1" si="18"/>
        <v>16.5</v>
      </c>
      <c r="BC39" s="15">
        <f t="shared" ca="1" si="19"/>
        <v>16.5</v>
      </c>
    </row>
    <row r="40" spans="1:55" s="1" customFormat="1" ht="16.8" x14ac:dyDescent="0.5">
      <c r="A40" s="12" t="s">
        <v>123</v>
      </c>
      <c r="B40" s="12">
        <v>648464</v>
      </c>
      <c r="C40" s="12" t="s">
        <v>41</v>
      </c>
      <c r="D40" s="12">
        <v>1036</v>
      </c>
      <c r="E40" s="12" t="s">
        <v>42</v>
      </c>
      <c r="F40" s="12">
        <f t="shared" ca="1" si="1"/>
        <v>17</v>
      </c>
      <c r="G40" s="12">
        <f t="shared" ca="1" si="1"/>
        <v>15</v>
      </c>
      <c r="H40" s="12">
        <f t="shared" ca="1" si="1"/>
        <v>15</v>
      </c>
      <c r="I40" s="12">
        <f t="shared" ca="1" si="1"/>
        <v>16</v>
      </c>
      <c r="J40" s="12">
        <f t="shared" ca="1" si="1"/>
        <v>19</v>
      </c>
      <c r="K40" s="12">
        <f t="shared" ca="1" si="22"/>
        <v>18</v>
      </c>
      <c r="L40" s="12">
        <f t="shared" ref="L40:AK40" ca="1" si="23">RANDBETWEEN(15,20)</f>
        <v>17</v>
      </c>
      <c r="M40" s="12">
        <f t="shared" ca="1" si="23"/>
        <v>16</v>
      </c>
      <c r="N40" s="12">
        <f t="shared" ca="1" si="23"/>
        <v>19</v>
      </c>
      <c r="O40" s="12">
        <f t="shared" ca="1" si="23"/>
        <v>20</v>
      </c>
      <c r="P40" s="12">
        <f t="shared" ca="1" si="23"/>
        <v>18</v>
      </c>
      <c r="Q40" s="12">
        <f t="shared" ca="1" si="23"/>
        <v>20</v>
      </c>
      <c r="R40" s="12">
        <f t="shared" ca="1" si="23"/>
        <v>17</v>
      </c>
      <c r="S40" s="12">
        <f t="shared" ca="1" si="23"/>
        <v>20</v>
      </c>
      <c r="T40" s="12">
        <f t="shared" ca="1" si="23"/>
        <v>20</v>
      </c>
      <c r="U40" s="12">
        <f t="shared" ca="1" si="23"/>
        <v>18</v>
      </c>
      <c r="V40" s="12">
        <f t="shared" ca="1" si="23"/>
        <v>20</v>
      </c>
      <c r="W40" s="12">
        <f t="shared" ca="1" si="23"/>
        <v>16</v>
      </c>
      <c r="X40" s="12">
        <f t="shared" ca="1" si="23"/>
        <v>18</v>
      </c>
      <c r="Y40" s="12">
        <f t="shared" ca="1" si="23"/>
        <v>20</v>
      </c>
      <c r="Z40" s="12">
        <f t="shared" ca="1" si="23"/>
        <v>17</v>
      </c>
      <c r="AA40" s="12">
        <f t="shared" ca="1" si="23"/>
        <v>16</v>
      </c>
      <c r="AB40" s="12">
        <f t="shared" ca="1" si="23"/>
        <v>17</v>
      </c>
      <c r="AC40" s="12">
        <f t="shared" ca="1" si="23"/>
        <v>17</v>
      </c>
      <c r="AD40" s="12">
        <f t="shared" ca="1" si="23"/>
        <v>18</v>
      </c>
      <c r="AE40" s="12">
        <f t="shared" ca="1" si="23"/>
        <v>16</v>
      </c>
      <c r="AF40" s="12">
        <f t="shared" ca="1" si="23"/>
        <v>20</v>
      </c>
      <c r="AG40" s="12">
        <f t="shared" ca="1" si="23"/>
        <v>15</v>
      </c>
      <c r="AH40" s="12">
        <f t="shared" ca="1" si="23"/>
        <v>16</v>
      </c>
      <c r="AI40" s="12">
        <f t="shared" ca="1" si="23"/>
        <v>15</v>
      </c>
      <c r="AJ40" s="12">
        <f t="shared" ca="1" si="23"/>
        <v>20</v>
      </c>
      <c r="AK40" s="12">
        <f t="shared" ca="1" si="23"/>
        <v>16</v>
      </c>
      <c r="AL40" s="12">
        <f t="shared" ca="1" si="2"/>
        <v>16</v>
      </c>
      <c r="AM40" s="12">
        <f t="shared" ca="1" si="3"/>
        <v>15.5</v>
      </c>
      <c r="AN40" s="12">
        <f t="shared" ca="1" si="4"/>
        <v>18.5</v>
      </c>
      <c r="AO40" s="12">
        <f t="shared" ca="1" si="5"/>
        <v>16.5</v>
      </c>
      <c r="AP40" s="12">
        <f t="shared" ca="1" si="6"/>
        <v>19.5</v>
      </c>
      <c r="AQ40" s="12">
        <f t="shared" ca="1" si="7"/>
        <v>19</v>
      </c>
      <c r="AR40" s="12">
        <f t="shared" ca="1" si="8"/>
        <v>18.5</v>
      </c>
      <c r="AS40" s="12">
        <f t="shared" ca="1" si="9"/>
        <v>19</v>
      </c>
      <c r="AT40" s="12">
        <f t="shared" ca="1" si="10"/>
        <v>18</v>
      </c>
      <c r="AU40" s="12">
        <f t="shared" ca="1" si="11"/>
        <v>19</v>
      </c>
      <c r="AV40" s="13">
        <f t="shared" ca="1" si="12"/>
        <v>16.5</v>
      </c>
      <c r="AW40" s="14">
        <f t="shared" ca="1" si="13"/>
        <v>17</v>
      </c>
      <c r="AX40" s="14">
        <f t="shared" ca="1" si="14"/>
        <v>17</v>
      </c>
      <c r="AY40" s="14">
        <f t="shared" ca="1" si="15"/>
        <v>18</v>
      </c>
      <c r="AZ40" s="14">
        <f t="shared" ca="1" si="16"/>
        <v>16</v>
      </c>
      <c r="BA40" s="14">
        <f t="shared" ca="1" si="17"/>
        <v>17.5</v>
      </c>
      <c r="BB40" s="14">
        <f t="shared" ca="1" si="18"/>
        <v>15.5</v>
      </c>
      <c r="BC40" s="15">
        <f t="shared" ca="1" si="19"/>
        <v>18</v>
      </c>
    </row>
    <row r="41" spans="1:55" s="1" customFormat="1" ht="16.8" x14ac:dyDescent="0.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 t="e">
        <f t="shared" si="2"/>
        <v>#DIV/0!</v>
      </c>
      <c r="AM41" s="12" t="e">
        <f t="shared" si="3"/>
        <v>#DIV/0!</v>
      </c>
      <c r="AN41" s="12" t="e">
        <f t="shared" si="4"/>
        <v>#DIV/0!</v>
      </c>
      <c r="AO41" s="12" t="e">
        <f t="shared" si="5"/>
        <v>#DIV/0!</v>
      </c>
      <c r="AP41" s="12" t="e">
        <f t="shared" si="6"/>
        <v>#DIV/0!</v>
      </c>
      <c r="AQ41" s="12" t="e">
        <f t="shared" si="7"/>
        <v>#DIV/0!</v>
      </c>
      <c r="AR41" s="12" t="e">
        <f t="shared" si="8"/>
        <v>#DIV/0!</v>
      </c>
      <c r="AS41" s="12" t="e">
        <f t="shared" si="9"/>
        <v>#DIV/0!</v>
      </c>
      <c r="AT41" s="12" t="e">
        <f t="shared" si="10"/>
        <v>#DIV/0!</v>
      </c>
      <c r="AU41" s="12" t="e">
        <f t="shared" si="11"/>
        <v>#DIV/0!</v>
      </c>
      <c r="AV41" s="13" t="e">
        <f t="shared" si="12"/>
        <v>#DIV/0!</v>
      </c>
      <c r="AW41" s="14" t="e">
        <f t="shared" si="13"/>
        <v>#DIV/0!</v>
      </c>
      <c r="AX41" s="14" t="e">
        <f t="shared" si="14"/>
        <v>#DIV/0!</v>
      </c>
      <c r="AY41" s="14" t="e">
        <f t="shared" si="15"/>
        <v>#DIV/0!</v>
      </c>
      <c r="AZ41" s="14" t="e">
        <f t="shared" si="16"/>
        <v>#DIV/0!</v>
      </c>
      <c r="BA41" s="14" t="e">
        <f t="shared" si="17"/>
        <v>#DIV/0!</v>
      </c>
      <c r="BB41" s="14" t="e">
        <f t="shared" si="18"/>
        <v>#DIV/0!</v>
      </c>
      <c r="BC41" s="15" t="e">
        <f t="shared" si="19"/>
        <v>#DIV/0!</v>
      </c>
    </row>
    <row r="42" spans="1:55" s="1" customFormat="1" ht="16.8" x14ac:dyDescent="0.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 t="e">
        <f t="shared" si="2"/>
        <v>#DIV/0!</v>
      </c>
      <c r="AM42" s="12" t="e">
        <f t="shared" si="3"/>
        <v>#DIV/0!</v>
      </c>
      <c r="AN42" s="12" t="e">
        <f t="shared" si="4"/>
        <v>#DIV/0!</v>
      </c>
      <c r="AO42" s="12" t="e">
        <f t="shared" si="5"/>
        <v>#DIV/0!</v>
      </c>
      <c r="AP42" s="12" t="e">
        <f t="shared" si="6"/>
        <v>#DIV/0!</v>
      </c>
      <c r="AQ42" s="12" t="e">
        <f t="shared" si="7"/>
        <v>#DIV/0!</v>
      </c>
      <c r="AR42" s="12" t="e">
        <f t="shared" si="8"/>
        <v>#DIV/0!</v>
      </c>
      <c r="AS42" s="12" t="e">
        <f t="shared" si="9"/>
        <v>#DIV/0!</v>
      </c>
      <c r="AT42" s="12" t="e">
        <f t="shared" si="10"/>
        <v>#DIV/0!</v>
      </c>
      <c r="AU42" s="12" t="e">
        <f t="shared" si="11"/>
        <v>#DIV/0!</v>
      </c>
      <c r="AV42" s="13" t="e">
        <f t="shared" si="12"/>
        <v>#DIV/0!</v>
      </c>
      <c r="AW42" s="14" t="e">
        <f t="shared" si="13"/>
        <v>#DIV/0!</v>
      </c>
      <c r="AX42" s="14" t="e">
        <f t="shared" si="14"/>
        <v>#DIV/0!</v>
      </c>
      <c r="AY42" s="14" t="e">
        <f t="shared" si="15"/>
        <v>#DIV/0!</v>
      </c>
      <c r="AZ42" s="14" t="e">
        <f t="shared" si="16"/>
        <v>#DIV/0!</v>
      </c>
      <c r="BA42" s="14" t="e">
        <f t="shared" si="17"/>
        <v>#DIV/0!</v>
      </c>
      <c r="BB42" s="14" t="e">
        <f t="shared" si="18"/>
        <v>#DIV/0!</v>
      </c>
      <c r="BC42" s="15" t="e">
        <f t="shared" si="19"/>
        <v>#DIV/0!</v>
      </c>
    </row>
    <row r="43" spans="1:55" s="1" customFormat="1" ht="16.8" x14ac:dyDescent="0.5">
      <c r="AV43" s="8"/>
      <c r="AW43" s="9"/>
      <c r="AX43" s="9"/>
      <c r="AY43" s="9"/>
      <c r="AZ43" s="9"/>
      <c r="BA43" s="9"/>
      <c r="BB43" s="9"/>
      <c r="BC43" s="10"/>
    </row>
    <row r="44" spans="1:55" ht="16.8" x14ac:dyDescent="0.5"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8"/>
      <c r="AW44" s="9"/>
      <c r="AX44" s="9"/>
      <c r="AY44" s="9"/>
      <c r="AZ44" s="9"/>
      <c r="BA44" s="9"/>
      <c r="BB44" s="9"/>
      <c r="BC44" s="10"/>
    </row>
    <row r="45" spans="1:55" ht="16.8" x14ac:dyDescent="0.5"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8"/>
      <c r="AW45" s="9"/>
      <c r="AX45" s="9"/>
      <c r="AY45" s="9"/>
      <c r="AZ45" s="9"/>
      <c r="BA45" s="9"/>
      <c r="BB45" s="9"/>
      <c r="BC45" s="10"/>
    </row>
    <row r="46" spans="1:55" ht="16.8" x14ac:dyDescent="0.5"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8"/>
      <c r="AW46" s="9"/>
      <c r="AX46" s="9"/>
      <c r="AY46" s="9"/>
      <c r="AZ46" s="9"/>
      <c r="BA46" s="9"/>
      <c r="BB46" s="9"/>
      <c r="BC46" s="10"/>
    </row>
    <row r="47" spans="1:55" ht="16.8" x14ac:dyDescent="0.5"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8"/>
      <c r="AW47" s="9"/>
      <c r="AX47" s="9"/>
      <c r="AY47" s="9"/>
      <c r="AZ47" s="9"/>
      <c r="BA47" s="9"/>
      <c r="BB47" s="9"/>
      <c r="BC47" s="10"/>
    </row>
    <row r="48" spans="1:55" ht="16.8" x14ac:dyDescent="0.5"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8"/>
      <c r="AW48" s="9"/>
      <c r="AX48" s="9"/>
      <c r="AY48" s="9"/>
      <c r="AZ48" s="9"/>
      <c r="BA48" s="9"/>
      <c r="BB48" s="9"/>
      <c r="BC48" s="10"/>
    </row>
    <row r="49" spans="38:55" ht="16.8" x14ac:dyDescent="0.5"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8"/>
      <c r="AW49" s="9"/>
      <c r="AX49" s="9"/>
      <c r="AY49" s="9"/>
      <c r="AZ49" s="9"/>
      <c r="BA49" s="9"/>
      <c r="BB49" s="9"/>
      <c r="BC49" s="10"/>
    </row>
    <row r="50" spans="38:55" ht="16.8" x14ac:dyDescent="0.5"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8"/>
      <c r="AW50" s="9"/>
      <c r="AX50" s="9"/>
      <c r="AY50" s="9"/>
      <c r="AZ50" s="9"/>
      <c r="BA50" s="9"/>
      <c r="BB50" s="9"/>
      <c r="BC50" s="10"/>
    </row>
    <row r="51" spans="38:55" ht="16.8" x14ac:dyDescent="0.5"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8"/>
      <c r="AW51" s="9"/>
      <c r="AX51" s="9"/>
      <c r="AY51" s="9"/>
      <c r="AZ51" s="9"/>
      <c r="BA51" s="9"/>
      <c r="BB51" s="9"/>
      <c r="BC51" s="10"/>
    </row>
    <row r="52" spans="38:55" ht="16.8" x14ac:dyDescent="0.5"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8"/>
      <c r="AW52" s="9"/>
      <c r="AX52" s="9"/>
      <c r="AY52" s="9"/>
      <c r="AZ52" s="9"/>
      <c r="BA52" s="9"/>
      <c r="BB52" s="9"/>
      <c r="BC52" s="10"/>
    </row>
    <row r="53" spans="38:55" ht="16.8" x14ac:dyDescent="0.5"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8"/>
      <c r="AW53" s="9"/>
      <c r="AX53" s="9"/>
      <c r="AY53" s="9"/>
      <c r="AZ53" s="9"/>
      <c r="BA53" s="9"/>
      <c r="BB53" s="9"/>
      <c r="BC53" s="10"/>
    </row>
    <row r="54" spans="38:55" ht="16.8" x14ac:dyDescent="0.5"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8"/>
      <c r="AW54" s="9"/>
      <c r="AX54" s="9"/>
      <c r="AY54" s="9"/>
      <c r="AZ54" s="9"/>
      <c r="BA54" s="9"/>
      <c r="BB54" s="9"/>
      <c r="BC54" s="10"/>
    </row>
    <row r="55" spans="38:55" ht="16.8" x14ac:dyDescent="0.5"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8"/>
      <c r="AW55" s="9"/>
      <c r="AX55" s="9"/>
      <c r="AY55" s="9"/>
      <c r="AZ55" s="9"/>
      <c r="BA55" s="9"/>
      <c r="BB55" s="9"/>
      <c r="BC55" s="10"/>
    </row>
    <row r="56" spans="38:55" ht="16.8" x14ac:dyDescent="0.5"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8"/>
      <c r="AW56" s="9"/>
      <c r="AX56" s="9"/>
      <c r="AY56" s="9"/>
      <c r="AZ56" s="9"/>
      <c r="BA56" s="9"/>
      <c r="BB56" s="9"/>
      <c r="BC56" s="10"/>
    </row>
    <row r="57" spans="38:55" ht="16.8" x14ac:dyDescent="0.5"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8"/>
      <c r="AW57" s="9"/>
      <c r="AX57" s="9"/>
      <c r="AY57" s="9"/>
      <c r="AZ57" s="9"/>
      <c r="BA57" s="9"/>
      <c r="BB57" s="9"/>
      <c r="BC57" s="10"/>
    </row>
    <row r="58" spans="38:55" ht="16.8" x14ac:dyDescent="0.5"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8"/>
      <c r="AW58" s="9"/>
      <c r="AX58" s="9"/>
      <c r="AY58" s="9"/>
      <c r="AZ58" s="9"/>
      <c r="BA58" s="9"/>
      <c r="BB58" s="9"/>
      <c r="BC58" s="10"/>
    </row>
    <row r="59" spans="38:55" ht="16.8" x14ac:dyDescent="0.5"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8"/>
      <c r="AW59" s="9"/>
      <c r="AX59" s="9"/>
      <c r="AY59" s="9"/>
      <c r="AZ59" s="9"/>
      <c r="BA59" s="9"/>
      <c r="BB59" s="9"/>
      <c r="BC59" s="10"/>
    </row>
    <row r="60" spans="38:55" ht="16.8" x14ac:dyDescent="0.5"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8"/>
      <c r="AW60" s="9"/>
      <c r="AX60" s="9"/>
      <c r="AY60" s="9"/>
      <c r="AZ60" s="9"/>
      <c r="BA60" s="9"/>
      <c r="BB60" s="9"/>
      <c r="BC60" s="10"/>
    </row>
    <row r="61" spans="38:55" ht="16.8" x14ac:dyDescent="0.5"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8"/>
      <c r="AW61" s="9"/>
      <c r="AX61" s="9"/>
      <c r="AY61" s="9"/>
      <c r="AZ61" s="9"/>
      <c r="BA61" s="9"/>
      <c r="BB61" s="9"/>
      <c r="BC61" s="10"/>
    </row>
    <row r="62" spans="38:55" ht="16.8" x14ac:dyDescent="0.5"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8"/>
      <c r="AW62" s="9"/>
      <c r="AX62" s="9"/>
      <c r="AY62" s="9"/>
      <c r="AZ62" s="9"/>
      <c r="BA62" s="9"/>
      <c r="BB62" s="9"/>
      <c r="BC62" s="10"/>
    </row>
    <row r="63" spans="38:55" ht="16.8" x14ac:dyDescent="0.5"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8"/>
      <c r="AW63" s="9"/>
      <c r="AX63" s="9"/>
      <c r="AY63" s="9"/>
      <c r="AZ63" s="9"/>
      <c r="BA63" s="9"/>
      <c r="BB63" s="9"/>
      <c r="BC63" s="10"/>
    </row>
    <row r="64" spans="38:55" ht="16.8" x14ac:dyDescent="0.5"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8"/>
      <c r="AW64" s="9"/>
      <c r="AX64" s="9"/>
      <c r="AY64" s="9"/>
      <c r="AZ64" s="9"/>
      <c r="BA64" s="9"/>
      <c r="BB64" s="9"/>
      <c r="BC64" s="11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2E2BD-B2BC-4C35-8882-6F31F1A14C67}">
  <dimension ref="A1"/>
  <sheetViews>
    <sheetView rightToLeft="1" workbookViewId="0">
      <selection activeCell="J28" sqref="J28"/>
    </sheetView>
  </sheetViews>
  <sheetFormatPr defaultRowHeight="13.8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H V x h U M Q Y I a u o A A A A + A A A A B I A H A B D b 2 5 m a W c v U G F j a 2 F n Z S 5 4 b W w g o h g A K K A U A A A A A A A A A A A A A A A A A A A A A A A A A A A A h Y + 9 D o I w G E V f h X S n L R h + Q j 7 K 4 G Q i i d H E u D a l Q C M U A 8 X y b g 4 + k q 8 g i a J u j v f k D O c + b n f I p r Z x r r I f V K d T 5 G G K H K l F V y h d p W g 0 p R u j j M G O i z O v p D P L e k i m o U h R b c w l I c R a i + 0 K d 3 1 F f E o 9 c s q 3 B 1 H L l q O P r P 7 L r t K D 4 V p I x O D 4 i m E + j k I c h F G M g 9 g D s m D I l f 4 q / l y M K Z A f C O u x M W M v W c n d z R 7 I M o G 8 X 7 A n U E s D B B Q A A g A I A B 1 c Y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d X G F Q K I p H u A 4 A A A A R A A A A E w A c A E Z v c m 1 1 b G F z L 1 N l Y 3 R p b 2 4 x L m 0 g o h g A K K A U A A A A A A A A A A A A A A A A A A A A A A A A A A A A K 0 5 N L s n M z 1 M I h t C G 1 g B Q S w E C L Q A U A A I A C A A d X G F Q x B g h q 6 g A A A D 4 A A A A E g A A A A A A A A A A A A A A A A A A A A A A Q 2 9 u Z m l n L 1 B h Y 2 t h Z 2 U u e G 1 s U E s B A i 0 A F A A C A A g A H V x h U A / K 6 a u k A A A A 6 Q A A A B M A A A A A A A A A A A A A A A A A 9 A A A A F t D b 2 5 0 Z W 5 0 X 1 R 5 c G V z X S 5 4 b W x Q S w E C L Q A U A A I A C A A d X G F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X l I 5 p V Q W k a 4 I e U I W G k P G w A A A A A C A A A A A A A Q Z g A A A A E A A C A A A A A m s x 6 V d l D N 9 C 1 3 g o o B z D V O u e I n 1 H 6 N F a g X Q l o 8 W x u 0 v Q A A A A A O g A A A A A I A A C A A A A A 7 X y f w g G l 8 B / F / M r c l o j Z e V g e c h Z S s D X j A F G x i g l N z 8 l A A A A B + o u 0 6 8 C M H e f M N F B J n 6 z / v Q J K 0 g k f 1 m 7 U l M c z A f j D G D 1 b I o G c 9 1 k 7 9 K i k E w 5 Y E d 0 5 e G T H 8 c j 4 g h P k Z p G W 2 G 3 a u + X m I 4 I j H k 9 g Z 3 o g w r u z k N k A A A A C g a 3 l P c W 8 0 g Z K N W r 7 i F 3 6 E r n d C i / 6 I R W m G O j 7 K d c O n T l 7 w n x r 1 y f / 3 e 0 4 I s 3 8 8 E I L K v / b p / D R b g O 7 K + N u Y L 6 + r < / D a t a M a s h u p > 
</file>

<file path=customXml/itemProps1.xml><?xml version="1.0" encoding="utf-8"?>
<ds:datastoreItem xmlns:ds="http://schemas.openxmlformats.org/officeDocument/2006/customXml" ds:itemID="{EE7112F6-5B55-402F-B04F-C90A7320B93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کارنامه</vt:lpstr>
      <vt:lpstr>اطلاعات دانش آموزان</vt:lpstr>
      <vt:lpstr>چارت</vt:lpstr>
      <vt:lpstr>کارنامه!Print_Area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2020-04-02T16:37:19Z</cp:lastPrinted>
  <dcterms:created xsi:type="dcterms:W3CDTF">2020-03-01T07:42:40Z</dcterms:created>
  <dcterms:modified xsi:type="dcterms:W3CDTF">2020-04-02T20:00:51Z</dcterms:modified>
</cp:coreProperties>
</file>